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9" i="1" s="1"/>
  <c r="E45" i="1" l="1"/>
  <c r="E20" i="1" l="1"/>
  <c r="E46" i="1" l="1"/>
  <c r="E47" i="1"/>
  <c r="E4" i="1"/>
  <c r="F51" i="1" s="1"/>
  <c r="E44" i="1" l="1"/>
  <c r="F50" i="1"/>
  <c r="E51" i="1"/>
</calcChain>
</file>

<file path=xl/sharedStrings.xml><?xml version="1.0" encoding="utf-8"?>
<sst xmlns="http://schemas.openxmlformats.org/spreadsheetml/2006/main" count="153" uniqueCount="98">
  <si>
    <t xml:space="preserve">Z: </t>
  </si>
  <si>
    <t>Č.</t>
  </si>
  <si>
    <t>Poznámky, komentář odborů MMZ</t>
  </si>
  <si>
    <t>Kvalifikovaný odhad finanční náročnosti               (v Kč)</t>
  </si>
  <si>
    <t>x</t>
  </si>
  <si>
    <t>Čerpání celkem</t>
  </si>
  <si>
    <t>Nevyčerpané finanční prostředky</t>
  </si>
  <si>
    <t>CELKEM</t>
  </si>
  <si>
    <t>realizace</t>
  </si>
  <si>
    <t>OKP</t>
  </si>
  <si>
    <t>doporučena fin. rezerva cca 10 % z přidělené částky na řešení nepředpokládaných nákladů</t>
  </si>
  <si>
    <t>2.</t>
  </si>
  <si>
    <r>
      <t xml:space="preserve">30 000                      </t>
    </r>
    <r>
      <rPr>
        <sz val="10"/>
        <rFont val="Arial"/>
        <family val="2"/>
        <charset val="238"/>
      </rPr>
      <t>PD, IČ</t>
    </r>
  </si>
  <si>
    <r>
      <t xml:space="preserve">Veřejné osvětlení, ul. Pod Strání </t>
    </r>
    <r>
      <rPr>
        <sz val="10"/>
        <rFont val="Arial"/>
        <family val="2"/>
        <charset val="238"/>
      </rPr>
      <t xml:space="preserve">(osvětlení nového chodníku)  </t>
    </r>
  </si>
  <si>
    <t xml:space="preserve">1/                      2017 </t>
  </si>
  <si>
    <t>2/                         2017</t>
  </si>
  <si>
    <t xml:space="preserve">3/                             2017 </t>
  </si>
  <si>
    <t>Rekonstrukce komunikace, ul. Nad Humny</t>
  </si>
  <si>
    <t>OMZ</t>
  </si>
  <si>
    <r>
      <t xml:space="preserve">60 000                                 </t>
    </r>
    <r>
      <rPr>
        <sz val="10"/>
        <rFont val="Arial"/>
        <family val="2"/>
        <charset val="238"/>
      </rPr>
      <t xml:space="preserve">  PD, IČ                           cca </t>
    </r>
    <r>
      <rPr>
        <b/>
        <sz val="10"/>
        <rFont val="Arial"/>
        <family val="2"/>
        <charset val="238"/>
      </rPr>
      <t>260 000</t>
    </r>
    <r>
      <rPr>
        <sz val="10"/>
        <rFont val="Arial"/>
        <family val="2"/>
        <charset val="238"/>
      </rPr>
      <t xml:space="preserve"> realizace</t>
    </r>
  </si>
  <si>
    <r>
      <t>Rekonstrukce komunikace, ul. Náves</t>
    </r>
    <r>
      <rPr>
        <sz val="10"/>
        <rFont val="Arial"/>
        <family val="2"/>
        <charset val="238"/>
      </rPr>
      <t xml:space="preserve"> (za pohostinstvím Beseda)</t>
    </r>
    <r>
      <rPr>
        <sz val="10"/>
        <color indexed="12"/>
        <rFont val="Arial"/>
        <family val="2"/>
        <charset val="238"/>
      </rPr>
      <t xml:space="preserve"> </t>
    </r>
  </si>
  <si>
    <t>Údržba zelených ploch</t>
  </si>
  <si>
    <t>1/               2018</t>
  </si>
  <si>
    <t>3/             2018</t>
  </si>
  <si>
    <t>4/               2018</t>
  </si>
  <si>
    <t>PD</t>
  </si>
  <si>
    <r>
      <t xml:space="preserve"> cca</t>
    </r>
    <r>
      <rPr>
        <b/>
        <sz val="10"/>
        <rFont val="Arial"/>
        <family val="2"/>
        <charset val="238"/>
      </rPr>
      <t xml:space="preserve"> 166 000                              </t>
    </r>
    <r>
      <rPr>
        <sz val="10"/>
        <rFont val="Arial"/>
        <family val="2"/>
        <charset val="238"/>
      </rPr>
      <t xml:space="preserve"> PD, IČ                                </t>
    </r>
    <r>
      <rPr>
        <b/>
        <sz val="10"/>
        <rFont val="Arial"/>
        <family val="2"/>
        <charset val="238"/>
      </rPr>
      <t xml:space="preserve"> 3 800 000 </t>
    </r>
    <r>
      <rPr>
        <sz val="10"/>
        <rFont val="Arial"/>
        <family val="2"/>
        <charset val="238"/>
      </rPr>
      <t xml:space="preserve">    realizace</t>
    </r>
  </si>
  <si>
    <r>
      <t>Obnova dětských hřišť</t>
    </r>
    <r>
      <rPr>
        <sz val="10"/>
        <rFont val="Arial"/>
        <family val="2"/>
        <charset val="238"/>
      </rPr>
      <t xml:space="preserve"> (úprava prostranství na ul. Chmelnická)</t>
    </r>
  </si>
  <si>
    <t>povýsad. péče</t>
  </si>
  <si>
    <t>OD</t>
  </si>
  <si>
    <r>
      <t xml:space="preserve">220 000                           </t>
    </r>
    <r>
      <rPr>
        <sz val="10"/>
        <rFont val="Arial"/>
        <family val="2"/>
        <charset val="238"/>
      </rPr>
      <t>realizace</t>
    </r>
  </si>
  <si>
    <r>
      <rPr>
        <b/>
        <sz val="10"/>
        <rFont val="Arial"/>
        <family val="2"/>
        <charset val="238"/>
      </rPr>
      <t>Zpomalení dopravy pomocí vyvýšených prahů</t>
    </r>
    <r>
      <rPr>
        <sz val="10"/>
        <rFont val="Arial"/>
        <family val="2"/>
        <charset val="238"/>
      </rPr>
      <t xml:space="preserve"> (požadavek KMČ na 4 prahy - popis - viz pozn.)</t>
    </r>
  </si>
  <si>
    <t>Priority MČ Prštné 2020</t>
  </si>
  <si>
    <r>
      <t>Požadavek MČ 2017 - 2019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(nedokončené, neproúčtované akce akce)</t>
    </r>
    <r>
      <rPr>
        <sz val="11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 xml:space="preserve"> popis požadavku</t>
    </r>
  </si>
  <si>
    <r>
      <t>Požadavek 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</si>
  <si>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r>
      <t xml:space="preserve">KMČ vyčleňuje </t>
    </r>
    <r>
      <rPr>
        <b/>
        <sz val="10"/>
        <rFont val="Arial"/>
        <family val="2"/>
        <charset val="238"/>
      </rPr>
      <t>80 000</t>
    </r>
  </si>
  <si>
    <r>
      <t>Přidělené finanční prostředky pro r. 2020:</t>
    </r>
    <r>
      <rPr>
        <b/>
        <sz val="14"/>
        <rFont val="Arial"/>
        <family val="2"/>
        <charset val="238"/>
      </rPr>
      <t/>
    </r>
  </si>
  <si>
    <t>Nevyčerpané finanční prostředky z r. 2019:</t>
  </si>
  <si>
    <t>Celkem:</t>
  </si>
  <si>
    <r>
      <t>37 000</t>
    </r>
    <r>
      <rPr>
        <sz val="10"/>
        <rFont val="Arial"/>
        <family val="2"/>
        <charset val="238"/>
      </rPr>
      <t xml:space="preserve">               studie</t>
    </r>
  </si>
  <si>
    <r>
      <t>KMČ: úprava prostranství na začátku ul. Chmelnická - odpočinková zóna s lavičkami (do budoucna doplnit fitness prvky)</t>
    </r>
    <r>
      <rPr>
        <b/>
        <sz val="8"/>
        <rFont val="Arial"/>
        <family val="2"/>
        <charset val="238"/>
      </rPr>
      <t/>
    </r>
  </si>
  <si>
    <t>PD, realizace</t>
  </si>
  <si>
    <r>
      <t xml:space="preserve">r. 2019: </t>
    </r>
    <r>
      <rPr>
        <sz val="8"/>
        <rFont val="Arial"/>
        <family val="2"/>
        <charset val="238"/>
      </rPr>
      <t>úhrada 1. roku povýsadbové péče (zálivky, kontroly), čerp. 4 961 Kč</t>
    </r>
  </si>
  <si>
    <r>
      <t>r. 2017:</t>
    </r>
    <r>
      <rPr>
        <strike/>
        <sz val="8"/>
        <rFont val="Arial"/>
        <family val="2"/>
        <charset val="238"/>
      </rPr>
      <t xml:space="preserve"> zadání PD + IČ, bez čerp.</t>
    </r>
  </si>
  <si>
    <r>
      <rPr>
        <b/>
        <sz val="8"/>
        <rFont val="Arial"/>
        <family val="2"/>
        <charset val="238"/>
      </rPr>
      <t xml:space="preserve">nová priorita z 3/2018: </t>
    </r>
    <r>
      <rPr>
        <sz val="8"/>
        <rFont val="Arial"/>
        <family val="2"/>
        <charset val="238"/>
      </rPr>
      <t>nacenění Ing. Jiří Škrabal, PD vč. IČ na všechny 3 stavby 60 tis. Kč, vyvýšený práh směr Louky na konci zástavby včetně svislých DZ 65 tis. Kč + vyvýšený práh - křižovatka směr Louky 120 tis. Kč + vyvýšený práh směr Mladcová 75 tis. Kč; požadavek KMČ - další práh na ulici Náves, za světelnou křižovatku - dle sdělení p. Moravce zatím v posouzení  (teprve násl. příp. navýšení krytí)</t>
    </r>
  </si>
  <si>
    <r>
      <rPr>
        <b/>
        <sz val="8"/>
        <rFont val="Arial"/>
        <family val="2"/>
        <charset val="238"/>
      </rPr>
      <t>r. 2018 - 2019:</t>
    </r>
    <r>
      <rPr>
        <sz val="8"/>
        <rFont val="Arial"/>
        <family val="2"/>
        <charset val="238"/>
      </rPr>
      <t xml:space="preserve"> provádí se PD, bez čerp.</t>
    </r>
  </si>
  <si>
    <r>
      <t xml:space="preserve">r. 2017: </t>
    </r>
    <r>
      <rPr>
        <sz val="8"/>
        <rFont val="Arial"/>
        <family val="2"/>
        <charset val="238"/>
      </rPr>
      <t xml:space="preserve">zadání PD + IČ, řešení pozemku, bez čerp.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</si>
  <si>
    <r>
      <t xml:space="preserve">r. 2018 - 2019: </t>
    </r>
    <r>
      <rPr>
        <sz val="8"/>
        <rFont val="Arial"/>
        <family val="2"/>
        <charset val="238"/>
      </rPr>
      <t>provádí se PD, nesouhlas vlastníků pozemku s výkupem pozemku pro realizaci VO</t>
    </r>
  </si>
  <si>
    <r>
      <rPr>
        <b/>
        <sz val="8"/>
        <rFont val="Arial"/>
        <family val="2"/>
        <charset val="238"/>
      </rPr>
      <t>r. 2018:</t>
    </r>
    <r>
      <rPr>
        <sz val="8"/>
        <rFont val="Arial"/>
        <family val="2"/>
        <charset val="238"/>
      </rPr>
      <t xml:space="preserve"> bez akce</t>
    </r>
  </si>
  <si>
    <t>KMČ: etapizovat - I. etapa rozšíření komunikace od křižovatky, II. etapa rekonstrukce komunikace vč. opravy kanalizace</t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</si>
  <si>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zadání studie proveditelnosti, bez čerp.</t>
    </r>
  </si>
  <si>
    <t>1042 3399 5169 4001 0006146010000</t>
  </si>
  <si>
    <t>Podpora společenských aktivit v MČ</t>
  </si>
  <si>
    <t>1042 6171 5139 4001 0006069010110</t>
  </si>
  <si>
    <t>Provozní výdaje KaMČ a KMČ</t>
  </si>
  <si>
    <t xml:space="preserve"> 1000 2212 6121 4001 0002054000000</t>
  </si>
  <si>
    <r>
      <t xml:space="preserve">Investice MČ </t>
    </r>
    <r>
      <rPr>
        <sz val="10"/>
        <rFont val="Arial"/>
        <family val="2"/>
        <charset val="238"/>
      </rPr>
      <t>("rezerva")</t>
    </r>
  </si>
  <si>
    <t>1800 3745 6121 4001 0001705010000</t>
  </si>
  <si>
    <t>4400 2212 6121 4001 0003491010000</t>
  </si>
  <si>
    <t>4400 3631 6121 4001 0001880010002</t>
  </si>
  <si>
    <t>4400 2223 6121 4001 0003251010000</t>
  </si>
  <si>
    <t>4400 2212 6121 4001 0003250010000</t>
  </si>
  <si>
    <t>1800 3745 5139 4001 0006175010000</t>
  </si>
  <si>
    <r>
      <t>r. 2018:</t>
    </r>
    <r>
      <rPr>
        <sz val="8"/>
        <rFont val="Arial"/>
        <family val="2"/>
        <charset val="238"/>
      </rPr>
      <t xml:space="preserve"> krytí 25 tis. Kč,  čerp. 19 912 Kč na základě obj. č. O180180408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</si>
  <si>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t xml:space="preserve">KMČ vyčleňuje </t>
    </r>
    <r>
      <rPr>
        <b/>
        <sz val="10"/>
        <rFont val="Arial"/>
        <family val="2"/>
        <charset val="238"/>
      </rPr>
      <t>15 000</t>
    </r>
  </si>
  <si>
    <t>1.</t>
  </si>
  <si>
    <t>3.</t>
  </si>
  <si>
    <t>nový ORG</t>
  </si>
  <si>
    <t>Realizace koncové zastávky MHD Prštné</t>
  </si>
  <si>
    <r>
      <rPr>
        <b/>
        <sz val="10"/>
        <rFont val="Arial"/>
        <family val="2"/>
        <charset val="238"/>
      </rPr>
      <t>1 450 000</t>
    </r>
    <r>
      <rPr>
        <sz val="10"/>
        <rFont val="Arial"/>
        <family val="2"/>
        <charset val="238"/>
      </rPr>
      <t xml:space="preserve"> realizace</t>
    </r>
  </si>
  <si>
    <t>na jednání s komp. členem RMZ za oblast dopravy v 6/2019 stanoveno jako prioritní akce MČ, u které je předpokladem dofinancování z rozpočtu SMZ</t>
  </si>
  <si>
    <r>
      <rPr>
        <b/>
        <sz val="8"/>
        <rFont val="Arial"/>
        <family val="2"/>
        <charset val="238"/>
      </rPr>
      <t xml:space="preserve">r. 2018 - 2019: </t>
    </r>
    <r>
      <rPr>
        <sz val="8"/>
        <rFont val="Arial"/>
        <family val="2"/>
        <charset val="238"/>
      </rPr>
      <t>provádí se PD, odborný odhad fin. nákladů na realizaci cca 3,8 mil. Kč, bez čerp.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</si>
  <si>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2017:</t>
    </r>
    <r>
      <rPr>
        <sz val="8"/>
        <rFont val="Arial"/>
        <family val="2"/>
        <charset val="238"/>
      </rPr>
      <t xml:space="preserve"> zadání PD + IČ, bez čerp. 
</t>
    </r>
    <r>
      <rPr>
        <b/>
        <sz val="8"/>
        <rFont val="Arial"/>
        <family val="2"/>
        <charset val="238"/>
      </rPr>
      <t>2018 - 2019:</t>
    </r>
    <r>
      <rPr>
        <sz val="8"/>
        <rFont val="Arial"/>
        <family val="2"/>
        <charset val="238"/>
      </rPr>
      <t xml:space="preserve"> provádí se PD - krytí ponechat, odborný odhad fin. nákladů na realizaci cca 3,8 mil. Kč</t>
    </r>
  </si>
  <si>
    <r>
      <rPr>
        <b/>
        <sz val="8"/>
        <rFont val="Arial"/>
        <family val="2"/>
        <charset val="238"/>
      </rPr>
      <t>r. 2018 - 2019:</t>
    </r>
    <r>
      <rPr>
        <sz val="8"/>
        <rFont val="Arial"/>
        <family val="2"/>
        <charset val="238"/>
      </rPr>
      <t xml:space="preserve"> doporuč. fin. krytí min. 220 tis. na fitness + lavičky, bude řešit Ing. Hegmonová - konzultace miniprojektu s KMČ, v r. 2019 čerp. 32 000 Kč za studii</t>
    </r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</si>
  <si>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</rPr>
      <t xml:space="preserve">RO </t>
    </r>
    <r>
      <rPr>
        <sz val="8"/>
        <rFont val="Arial"/>
        <family val="2"/>
      </rPr>
      <t xml:space="preserve">- rozpočtové opatření, </t>
    </r>
    <r>
      <rPr>
        <b/>
        <sz val="8"/>
        <rFont val="Arial"/>
        <family val="2"/>
      </rPr>
      <t xml:space="preserve">TD - </t>
    </r>
    <r>
      <rPr>
        <sz val="8"/>
        <rFont val="Arial"/>
        <family val="2"/>
      </rPr>
      <t xml:space="preserve">technický dozor, </t>
    </r>
    <r>
      <rPr>
        <b/>
        <sz val="8"/>
        <rFont val="Arial"/>
        <family val="2"/>
      </rPr>
      <t xml:space="preserve">AD - </t>
    </r>
    <r>
      <rPr>
        <sz val="8"/>
        <rFont val="Arial"/>
        <family val="2"/>
      </rPr>
      <t xml:space="preserve">autorský dozor; </t>
    </r>
    <r>
      <rPr>
        <b/>
        <sz val="8"/>
        <rFont val="Arial"/>
        <family val="2"/>
        <charset val="238"/>
      </rPr>
      <t>ÚS</t>
    </r>
    <r>
      <rPr>
        <sz val="8"/>
        <rFont val="Arial"/>
        <family val="2"/>
      </rPr>
      <t xml:space="preserve"> - uzemní souhlas; MČ -místní část</t>
    </r>
  </si>
  <si>
    <r>
      <t xml:space="preserve">r. 2020: </t>
    </r>
    <r>
      <rPr>
        <sz val="8"/>
        <rFont val="Arial"/>
        <family val="2"/>
        <charset val="238"/>
      </rPr>
      <t>dokončení PD 4/2020, OD 5/2020:  termín prodloužen do 30. 6. 2020, podána žádost o SP, 9/2020: termín prodloužen do 30.10.2020; 11/2020: stavební řízení zahájeno 8.10.2020, termín prodloužen do 31. 1. 2021</t>
    </r>
  </si>
  <si>
    <t>4.</t>
  </si>
  <si>
    <t>Oprava komunikace U Sokolovny</t>
  </si>
  <si>
    <t>5.</t>
  </si>
  <si>
    <t>Vybudování smuteční vývěsní skřínky</t>
  </si>
  <si>
    <t>Kryto rozpočtem k 31.12.2020              (v Kč)</t>
  </si>
  <si>
    <t xml:space="preserve">Stav 2020              </t>
  </si>
  <si>
    <t>Čerpání             k 31.12.2020                       (v Kč)</t>
  </si>
  <si>
    <t xml:space="preserve">Stav 2020            </t>
  </si>
  <si>
    <t>Kryto rozpočtem k 31.12.2020</t>
  </si>
  <si>
    <t>Čerpání k 31.12.2020</t>
  </si>
  <si>
    <r>
      <t>Převod do r. 2021:</t>
    </r>
    <r>
      <rPr>
        <sz val="10"/>
        <rFont val="Arial"/>
        <family val="2"/>
        <charset val="238"/>
      </rPr>
      <t xml:space="preserve"> 1 396 000 Kč</t>
    </r>
  </si>
  <si>
    <t>Čerpání             k 31.12.2020                           (v Kč)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</si>
  <si>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dokončena PD, vydání SP, </t>
    </r>
    <r>
      <rPr>
        <b/>
        <sz val="8"/>
        <rFont val="Arial"/>
        <family val="2"/>
        <charset val="238"/>
      </rPr>
      <t>zrealizováno</t>
    </r>
  </si>
  <si>
    <r>
      <t xml:space="preserve">r. 2020: </t>
    </r>
    <r>
      <rPr>
        <sz val="8"/>
        <rFont val="Arial"/>
        <family val="2"/>
        <charset val="238"/>
      </rPr>
      <t>projektant prověří, zda-li je možné jiné technické řešení s vyhnutím se pozemku, u kterého majetek nesouhlasil s výkupem, např. rozdělení VO na 2 části (1. část napojení z ul. Jateční a 2. část napojení z ul. Pod Strání), OD 5/2020: vzhledem ke složitosti a nákladnosti řešení byla akce pozastavena do odvolání, 9/2020: zadána úprava PD na I. část (po pozemky, které brání realizaci), 11/2020: zadána úprava PD na I. část (po pozemky, které brání realizaci),  čerpání za PD 24 000 Kč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</si>
  <si>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PD pro realizaci cca 10 000 Kč (kryto z rozpočtu OMZ), OMZ 5/2020: realizační PD vyhotovena, příprava podkladů pro ÚS, příprava cenových nabídek, 10/2020: čeká se na vydání KOOZS a ÚR o změně využití území</t>
    </r>
  </si>
  <si>
    <r>
      <t xml:space="preserve">r. 2020: </t>
    </r>
    <r>
      <rPr>
        <sz val="8"/>
        <rFont val="Arial"/>
        <family val="2"/>
        <charset val="238"/>
      </rPr>
      <t>2. rok povýsadbové péče vánočního stromu 4 961 Kč, čerpání 999 Kč</t>
    </r>
  </si>
  <si>
    <t>viz poznámka</t>
  </si>
  <si>
    <t>realizace v r. 2021</t>
  </si>
  <si>
    <t>Čerpání: občerstvení na jednání KMČ 552 Kč, služby za využívání sítě internet 799,81 Kč, revize el. spotřebičů 189 Kč</t>
  </si>
  <si>
    <t>Čerpání: krátkodobý pronájem WC 19 360 Kč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</si>
  <si>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nová priorita ze dne 14.4.2020, OD 9/2020: </t>
    </r>
    <r>
      <rPr>
        <b/>
        <sz val="8"/>
        <rFont val="Arial"/>
        <family val="2"/>
        <charset val="238"/>
      </rPr>
      <t xml:space="preserve">zrealizováno, </t>
    </r>
    <r>
      <rPr>
        <sz val="8"/>
        <rFont val="Arial"/>
        <family val="2"/>
        <charset val="238"/>
      </rPr>
      <t>zbytek fin. prostředků stáhnout do rezervy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</si>
  <si>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studie představena na jednání KMČ, navržen další postup (dořešení vlastnických vztahů), PD zadána, dokončení do 30.4.2021, čerpání 36 300 Kč za studii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</si>
</sst>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2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b/>
      <sz val="8"/>
      <name val="Arial"/>
      <family val="2"/>
      <charset val="238"/>
    </font>
    <font>
      <strike/>
      <sz val="8"/>
      <name val="Arial"/>
      <family val="2"/>
      <charset val="238"/>
    </font>
    <font>
      <b/>
      <strike/>
      <sz val="8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/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/>
    <xf numFmtId="0" fontId="2" fillId="3" borderId="4" xfId="0" applyFont="1" applyFill="1" applyBorder="1"/>
    <xf numFmtId="0" fontId="0" fillId="3" borderId="4" xfId="0" applyFill="1" applyBorder="1"/>
    <xf numFmtId="0" fontId="8" fillId="3" borderId="5" xfId="0" applyFont="1" applyFill="1" applyBorder="1" applyAlignment="1"/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0" fontId="0" fillId="3" borderId="0" xfId="0" applyFill="1" applyBorder="1"/>
    <xf numFmtId="0" fontId="2" fillId="3" borderId="6" xfId="0" applyFont="1" applyFill="1" applyBorder="1" applyAlignment="1"/>
    <xf numFmtId="0" fontId="6" fillId="3" borderId="7" xfId="0" applyFont="1" applyFill="1" applyBorder="1" applyAlignment="1">
      <alignment wrapText="1"/>
    </xf>
    <xf numFmtId="0" fontId="5" fillId="3" borderId="7" xfId="0" applyFont="1" applyFill="1" applyBorder="1" applyAlignment="1"/>
    <xf numFmtId="0" fontId="0" fillId="3" borderId="7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7" fontId="0" fillId="0" borderId="0" xfId="0" applyNumberFormat="1" applyAlignment="1">
      <alignment wrapText="1"/>
    </xf>
    <xf numFmtId="17" fontId="4" fillId="0" borderId="0" xfId="0" applyNumberFormat="1" applyFont="1" applyAlignment="1">
      <alignment vertical="top" wrapText="1"/>
    </xf>
    <xf numFmtId="3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left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3" borderId="18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0" borderId="0" xfId="0" applyFont="1"/>
    <xf numFmtId="0" fontId="1" fillId="2" borderId="23" xfId="0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3" fontId="1" fillId="4" borderId="23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3" fontId="0" fillId="4" borderId="2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/>
    </xf>
    <xf numFmtId="3" fontId="0" fillId="4" borderId="26" xfId="0" applyNumberFormat="1" applyFont="1" applyFill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49" fontId="0" fillId="2" borderId="23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0" borderId="23" xfId="0" applyNumberFormat="1" applyFont="1" applyFill="1" applyBorder="1" applyAlignment="1">
      <alignment horizontal="left" vertical="center" wrapText="1"/>
    </xf>
    <xf numFmtId="49" fontId="0" fillId="4" borderId="2" xfId="0" applyNumberFormat="1" applyFont="1" applyFill="1" applyBorder="1" applyAlignment="1">
      <alignment horizontal="left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165" fontId="20" fillId="2" borderId="23" xfId="0" applyNumberFormat="1" applyFont="1" applyFill="1" applyBorder="1" applyAlignment="1">
      <alignment horizontal="center" vertical="center" wrapText="1"/>
    </xf>
    <xf numFmtId="165" fontId="20" fillId="0" borderId="23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/>
    <xf numFmtId="164" fontId="8" fillId="3" borderId="7" xfId="0" applyNumberFormat="1" applyFont="1" applyFill="1" applyBorder="1" applyAlignment="1"/>
    <xf numFmtId="3" fontId="1" fillId="2" borderId="2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3" fontId="1" fillId="3" borderId="23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 wrapText="1"/>
    </xf>
    <xf numFmtId="49" fontId="0" fillId="2" borderId="33" xfId="0" applyNumberFormat="1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165" fontId="20" fillId="2" borderId="33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0" fillId="5" borderId="0" xfId="0" applyFill="1"/>
    <xf numFmtId="49" fontId="1" fillId="2" borderId="22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/>
    <xf numFmtId="0" fontId="0" fillId="0" borderId="0" xfId="0" applyAlignment="1"/>
    <xf numFmtId="164" fontId="8" fillId="3" borderId="7" xfId="0" applyNumberFormat="1" applyFont="1" applyFill="1" applyBorder="1" applyAlignment="1"/>
    <xf numFmtId="0" fontId="0" fillId="0" borderId="7" xfId="0" applyBorder="1" applyAlignment="1"/>
    <xf numFmtId="49" fontId="1" fillId="2" borderId="29" xfId="0" applyNumberFormat="1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left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3" fontId="0" fillId="2" borderId="31" xfId="0" applyNumberFormat="1" applyFont="1" applyFill="1" applyBorder="1" applyAlignment="1">
      <alignment horizontal="center" vertical="center" wrapText="1"/>
    </xf>
    <xf numFmtId="3" fontId="0" fillId="2" borderId="26" xfId="0" applyNumberFormat="1" applyFont="1" applyFill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3" fontId="0" fillId="2" borderId="31" xfId="0" applyNumberFormat="1" applyFill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4" fontId="1" fillId="2" borderId="31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3" fontId="3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F50" sqref="F50"/>
    </sheetView>
  </sheetViews>
  <sheetFormatPr defaultRowHeight="12.75" x14ac:dyDescent="0.2"/>
  <cols>
    <col min="1" max="1" width="6.28515625" style="1" customWidth="1"/>
    <col min="2" max="2" width="35" style="1" customWidth="1"/>
    <col min="3" max="3" width="8.42578125" customWidth="1"/>
    <col min="4" max="4" width="13" style="1" customWidth="1"/>
    <col min="5" max="5" width="10.85546875" customWidth="1"/>
    <col min="6" max="6" width="13.140625" customWidth="1"/>
    <col min="7" max="7" width="10.42578125" customWidth="1"/>
    <col min="8" max="8" width="33.5703125" style="49" customWidth="1"/>
  </cols>
  <sheetData>
    <row r="1" spans="1:8" s="2" customFormat="1" ht="23.25" customHeight="1" x14ac:dyDescent="0.35">
      <c r="A1" s="4" t="s">
        <v>32</v>
      </c>
      <c r="B1" s="5"/>
      <c r="C1" s="6"/>
      <c r="D1" s="6"/>
      <c r="E1" s="7"/>
      <c r="F1" s="8"/>
      <c r="G1" s="8"/>
      <c r="H1" s="46"/>
    </row>
    <row r="2" spans="1:8" s="2" customFormat="1" ht="20.25" customHeight="1" x14ac:dyDescent="0.25">
      <c r="A2" s="9" t="s">
        <v>36</v>
      </c>
      <c r="B2" s="10"/>
      <c r="C2" s="11"/>
      <c r="D2" s="92"/>
      <c r="E2" s="136">
        <v>1285000</v>
      </c>
      <c r="F2" s="137"/>
      <c r="G2" s="12"/>
      <c r="H2" s="47"/>
    </row>
    <row r="3" spans="1:8" s="2" customFormat="1" ht="20.25" customHeight="1" x14ac:dyDescent="0.25">
      <c r="A3" s="9" t="s">
        <v>37</v>
      </c>
      <c r="B3" s="10"/>
      <c r="C3" s="11"/>
      <c r="D3" s="92"/>
      <c r="E3" s="136">
        <v>3174000</v>
      </c>
      <c r="F3" s="137"/>
      <c r="G3" s="12"/>
      <c r="H3" s="47"/>
    </row>
    <row r="4" spans="1:8" s="2" customFormat="1" ht="21.75" customHeight="1" x14ac:dyDescent="0.3">
      <c r="A4" s="13" t="s">
        <v>38</v>
      </c>
      <c r="B4" s="14"/>
      <c r="C4" s="15"/>
      <c r="D4" s="93"/>
      <c r="E4" s="138">
        <f>SUM(E2:F3)</f>
        <v>4459000</v>
      </c>
      <c r="F4" s="139"/>
      <c r="G4" s="16"/>
      <c r="H4" s="48"/>
    </row>
    <row r="5" spans="1:8" s="2" customFormat="1" ht="74.45" customHeight="1" thickBot="1" x14ac:dyDescent="0.25">
      <c r="A5" s="17" t="s">
        <v>1</v>
      </c>
      <c r="B5" s="21" t="s">
        <v>33</v>
      </c>
      <c r="C5" s="18" t="s">
        <v>0</v>
      </c>
      <c r="D5" s="37" t="s">
        <v>3</v>
      </c>
      <c r="E5" s="19" t="s">
        <v>80</v>
      </c>
      <c r="F5" s="19" t="s">
        <v>87</v>
      </c>
      <c r="G5" s="19" t="s">
        <v>81</v>
      </c>
      <c r="H5" s="20" t="s">
        <v>2</v>
      </c>
    </row>
    <row r="6" spans="1:8" ht="57" thickTop="1" x14ac:dyDescent="0.2">
      <c r="A6" s="140" t="s">
        <v>14</v>
      </c>
      <c r="B6" s="141" t="s">
        <v>20</v>
      </c>
      <c r="C6" s="146" t="s">
        <v>29</v>
      </c>
      <c r="D6" s="147" t="s">
        <v>26</v>
      </c>
      <c r="E6" s="148">
        <v>151000</v>
      </c>
      <c r="F6" s="149">
        <v>0</v>
      </c>
      <c r="G6" s="143" t="s">
        <v>25</v>
      </c>
      <c r="H6" s="64" t="s">
        <v>72</v>
      </c>
    </row>
    <row r="7" spans="1:8" ht="33.75" x14ac:dyDescent="0.2">
      <c r="A7" s="120"/>
      <c r="B7" s="123"/>
      <c r="C7" s="125"/>
      <c r="D7" s="130"/>
      <c r="E7" s="130"/>
      <c r="F7" s="130"/>
      <c r="G7" s="130"/>
      <c r="H7" s="61" t="s">
        <v>71</v>
      </c>
    </row>
    <row r="8" spans="1:8" ht="46.5" customHeight="1" x14ac:dyDescent="0.2">
      <c r="A8" s="120"/>
      <c r="B8" s="123"/>
      <c r="C8" s="125"/>
      <c r="D8" s="130"/>
      <c r="E8" s="130"/>
      <c r="F8" s="130"/>
      <c r="G8" s="130"/>
      <c r="H8" s="65" t="s">
        <v>70</v>
      </c>
    </row>
    <row r="9" spans="1:8" ht="56.25" x14ac:dyDescent="0.2">
      <c r="A9" s="120"/>
      <c r="B9" s="123"/>
      <c r="C9" s="125"/>
      <c r="D9" s="130"/>
      <c r="E9" s="130"/>
      <c r="F9" s="130"/>
      <c r="G9" s="130"/>
      <c r="H9" s="65" t="s">
        <v>75</v>
      </c>
    </row>
    <row r="10" spans="1:8" hidden="1" x14ac:dyDescent="0.2">
      <c r="A10" s="121"/>
      <c r="B10" s="88" t="s">
        <v>61</v>
      </c>
      <c r="C10" s="36"/>
      <c r="D10" s="44"/>
      <c r="E10" s="89"/>
      <c r="F10" s="39"/>
      <c r="G10" s="38"/>
      <c r="H10" s="40"/>
    </row>
    <row r="11" spans="1:8" x14ac:dyDescent="0.2">
      <c r="A11" s="119" t="s">
        <v>15</v>
      </c>
      <c r="B11" s="122" t="s">
        <v>31</v>
      </c>
      <c r="C11" s="124" t="s">
        <v>29</v>
      </c>
      <c r="D11" s="129" t="s">
        <v>19</v>
      </c>
      <c r="E11" s="129">
        <v>1850000</v>
      </c>
      <c r="F11" s="145">
        <v>1849052.34</v>
      </c>
      <c r="G11" s="144" t="s">
        <v>41</v>
      </c>
      <c r="H11" s="66" t="s">
        <v>43</v>
      </c>
    </row>
    <row r="12" spans="1:8" ht="112.5" x14ac:dyDescent="0.2">
      <c r="A12" s="120"/>
      <c r="B12" s="123"/>
      <c r="C12" s="125"/>
      <c r="D12" s="130"/>
      <c r="E12" s="130"/>
      <c r="F12" s="130"/>
      <c r="G12" s="130"/>
      <c r="H12" s="61" t="s">
        <v>44</v>
      </c>
    </row>
    <row r="13" spans="1:8" x14ac:dyDescent="0.2">
      <c r="A13" s="120"/>
      <c r="B13" s="123"/>
      <c r="C13" s="125"/>
      <c r="D13" s="130"/>
      <c r="E13" s="130"/>
      <c r="F13" s="130"/>
      <c r="G13" s="130"/>
      <c r="H13" s="67" t="s">
        <v>45</v>
      </c>
    </row>
    <row r="14" spans="1:8" ht="22.5" x14ac:dyDescent="0.2">
      <c r="A14" s="120"/>
      <c r="B14" s="123"/>
      <c r="C14" s="125"/>
      <c r="D14" s="130"/>
      <c r="E14" s="130"/>
      <c r="F14" s="130"/>
      <c r="G14" s="130"/>
      <c r="H14" s="67" t="s">
        <v>88</v>
      </c>
    </row>
    <row r="15" spans="1:8" hidden="1" x14ac:dyDescent="0.2">
      <c r="A15" s="121"/>
      <c r="B15" s="88" t="s">
        <v>60</v>
      </c>
      <c r="C15" s="36"/>
      <c r="D15" s="32"/>
      <c r="E15" s="89"/>
      <c r="F15" s="39"/>
      <c r="G15" s="38"/>
      <c r="H15" s="42"/>
    </row>
    <row r="16" spans="1:8" ht="22.5" x14ac:dyDescent="0.2">
      <c r="A16" s="119" t="s">
        <v>16</v>
      </c>
      <c r="B16" s="122" t="s">
        <v>13</v>
      </c>
      <c r="C16" s="124" t="s">
        <v>29</v>
      </c>
      <c r="D16" s="129" t="s">
        <v>12</v>
      </c>
      <c r="E16" s="129">
        <v>39000</v>
      </c>
      <c r="F16" s="145">
        <v>24000</v>
      </c>
      <c r="G16" s="153" t="s">
        <v>25</v>
      </c>
      <c r="H16" s="68" t="s">
        <v>46</v>
      </c>
    </row>
    <row r="17" spans="1:9" ht="33.75" x14ac:dyDescent="0.2">
      <c r="A17" s="120"/>
      <c r="B17" s="123"/>
      <c r="C17" s="125"/>
      <c r="D17" s="130"/>
      <c r="E17" s="130"/>
      <c r="F17" s="130"/>
      <c r="G17" s="130"/>
      <c r="H17" s="65" t="s">
        <v>47</v>
      </c>
    </row>
    <row r="18" spans="1:9" ht="135" x14ac:dyDescent="0.2">
      <c r="A18" s="120"/>
      <c r="B18" s="123"/>
      <c r="C18" s="125"/>
      <c r="D18" s="130"/>
      <c r="E18" s="130"/>
      <c r="F18" s="130"/>
      <c r="G18" s="130"/>
      <c r="H18" s="65" t="s">
        <v>89</v>
      </c>
    </row>
    <row r="19" spans="1:9" hidden="1" x14ac:dyDescent="0.2">
      <c r="A19" s="121"/>
      <c r="B19" s="88" t="s">
        <v>59</v>
      </c>
      <c r="C19" s="36"/>
      <c r="D19" s="51"/>
      <c r="E19" s="89"/>
      <c r="F19" s="39"/>
      <c r="G19" s="38"/>
      <c r="H19" s="40"/>
    </row>
    <row r="20" spans="1:9" ht="33" customHeight="1" x14ac:dyDescent="0.2">
      <c r="A20" s="132" t="s">
        <v>22</v>
      </c>
      <c r="B20" s="133" t="s">
        <v>17</v>
      </c>
      <c r="C20" s="124" t="s">
        <v>29</v>
      </c>
      <c r="D20" s="142" t="s">
        <v>39</v>
      </c>
      <c r="E20" s="129">
        <f>37000+97000</f>
        <v>134000</v>
      </c>
      <c r="F20" s="150">
        <v>36300</v>
      </c>
      <c r="G20" s="152" t="s">
        <v>25</v>
      </c>
      <c r="H20" s="72" t="s">
        <v>49</v>
      </c>
    </row>
    <row r="21" spans="1:9" x14ac:dyDescent="0.2">
      <c r="A21" s="120"/>
      <c r="B21" s="123"/>
      <c r="C21" s="125"/>
      <c r="D21" s="130"/>
      <c r="E21" s="130"/>
      <c r="F21" s="130"/>
      <c r="G21" s="130"/>
      <c r="H21" s="67" t="s">
        <v>48</v>
      </c>
    </row>
    <row r="22" spans="1:9" ht="14.25" customHeight="1" x14ac:dyDescent="0.2">
      <c r="A22" s="120"/>
      <c r="B22" s="123"/>
      <c r="C22" s="125"/>
      <c r="D22" s="130"/>
      <c r="E22" s="130"/>
      <c r="F22" s="130"/>
      <c r="G22" s="130"/>
      <c r="H22" s="67" t="s">
        <v>50</v>
      </c>
    </row>
    <row r="23" spans="1:9" ht="45" x14ac:dyDescent="0.2">
      <c r="A23" s="120"/>
      <c r="B23" s="123"/>
      <c r="C23" s="125"/>
      <c r="D23" s="130"/>
      <c r="E23" s="130"/>
      <c r="F23" s="130"/>
      <c r="G23" s="130"/>
      <c r="H23" s="67" t="s">
        <v>97</v>
      </c>
    </row>
    <row r="24" spans="1:9" hidden="1" x14ac:dyDescent="0.2">
      <c r="A24" s="121"/>
      <c r="B24" s="87" t="s">
        <v>58</v>
      </c>
      <c r="C24" s="55"/>
      <c r="D24" s="71"/>
      <c r="E24" s="90"/>
      <c r="F24" s="57"/>
      <c r="G24" s="69"/>
      <c r="H24" s="70"/>
    </row>
    <row r="25" spans="1:9" ht="33.75" x14ac:dyDescent="0.2">
      <c r="A25" s="119" t="s">
        <v>23</v>
      </c>
      <c r="B25" s="122" t="s">
        <v>27</v>
      </c>
      <c r="C25" s="124" t="s">
        <v>18</v>
      </c>
      <c r="D25" s="129" t="s">
        <v>30</v>
      </c>
      <c r="E25" s="129">
        <v>188000</v>
      </c>
      <c r="F25" s="145">
        <v>0</v>
      </c>
      <c r="G25" s="154" t="s">
        <v>25</v>
      </c>
      <c r="H25" s="60" t="s">
        <v>40</v>
      </c>
    </row>
    <row r="26" spans="1:9" ht="45" x14ac:dyDescent="0.2">
      <c r="A26" s="120"/>
      <c r="B26" s="123"/>
      <c r="C26" s="125"/>
      <c r="D26" s="130"/>
      <c r="E26" s="130"/>
      <c r="F26" s="130"/>
      <c r="G26" s="130"/>
      <c r="H26" s="61" t="s">
        <v>73</v>
      </c>
    </row>
    <row r="27" spans="1:9" ht="56.25" x14ac:dyDescent="0.2">
      <c r="A27" s="120"/>
      <c r="B27" s="123"/>
      <c r="C27" s="125"/>
      <c r="D27" s="130"/>
      <c r="E27" s="130"/>
      <c r="F27" s="130"/>
      <c r="G27" s="130"/>
      <c r="H27" s="61" t="s">
        <v>90</v>
      </c>
    </row>
    <row r="28" spans="1:9" hidden="1" x14ac:dyDescent="0.2">
      <c r="A28" s="121"/>
      <c r="B28" s="88" t="s">
        <v>57</v>
      </c>
      <c r="C28" s="36"/>
      <c r="D28" s="32"/>
      <c r="E28" s="89"/>
      <c r="F28" s="39"/>
      <c r="G28" s="45"/>
      <c r="H28" s="43"/>
    </row>
    <row r="29" spans="1:9" ht="22.5" x14ac:dyDescent="0.2">
      <c r="A29" s="132" t="s">
        <v>24</v>
      </c>
      <c r="B29" s="133" t="s">
        <v>21</v>
      </c>
      <c r="C29" s="124" t="s">
        <v>18</v>
      </c>
      <c r="D29" s="134">
        <v>5000</v>
      </c>
      <c r="E29" s="134">
        <v>5000</v>
      </c>
      <c r="F29" s="150">
        <v>999</v>
      </c>
      <c r="G29" s="151" t="s">
        <v>28</v>
      </c>
      <c r="H29" s="62" t="s">
        <v>63</v>
      </c>
    </row>
    <row r="30" spans="1:9" ht="22.5" x14ac:dyDescent="0.2">
      <c r="A30" s="120"/>
      <c r="B30" s="123"/>
      <c r="C30" s="125"/>
      <c r="D30" s="130"/>
      <c r="E30" s="130"/>
      <c r="F30" s="130"/>
      <c r="G30" s="130"/>
      <c r="H30" s="63" t="s">
        <v>42</v>
      </c>
    </row>
    <row r="31" spans="1:9" ht="22.5" x14ac:dyDescent="0.2">
      <c r="A31" s="120"/>
      <c r="B31" s="123"/>
      <c r="C31" s="125"/>
      <c r="D31" s="130"/>
      <c r="E31" s="130"/>
      <c r="F31" s="130"/>
      <c r="G31" s="130"/>
      <c r="H31" s="63" t="s">
        <v>91</v>
      </c>
      <c r="I31" s="118"/>
    </row>
    <row r="32" spans="1:9" hidden="1" x14ac:dyDescent="0.2">
      <c r="A32" s="121"/>
      <c r="B32" s="87" t="s">
        <v>62</v>
      </c>
      <c r="C32" s="55"/>
      <c r="D32" s="56"/>
      <c r="E32" s="91"/>
      <c r="F32" s="57"/>
      <c r="G32" s="58"/>
      <c r="H32" s="59"/>
    </row>
    <row r="33" spans="1:15" ht="64.5" thickBot="1" x14ac:dyDescent="0.25">
      <c r="A33" s="17" t="s">
        <v>1</v>
      </c>
      <c r="B33" s="21" t="s">
        <v>34</v>
      </c>
      <c r="C33" s="18" t="s">
        <v>0</v>
      </c>
      <c r="D33" s="37" t="s">
        <v>3</v>
      </c>
      <c r="E33" s="19" t="s">
        <v>80</v>
      </c>
      <c r="F33" s="19" t="s">
        <v>82</v>
      </c>
      <c r="G33" s="19" t="s">
        <v>83</v>
      </c>
      <c r="H33" s="20" t="s">
        <v>2</v>
      </c>
    </row>
    <row r="34" spans="1:15" ht="42" customHeight="1" thickTop="1" x14ac:dyDescent="0.2">
      <c r="A34" s="128" t="s">
        <v>65</v>
      </c>
      <c r="B34" s="75" t="s">
        <v>68</v>
      </c>
      <c r="C34" s="76" t="s">
        <v>29</v>
      </c>
      <c r="D34" s="77" t="s">
        <v>69</v>
      </c>
      <c r="E34" s="110">
        <v>1450000</v>
      </c>
      <c r="F34" s="111">
        <v>1087040.52</v>
      </c>
      <c r="G34" s="112" t="s">
        <v>8</v>
      </c>
      <c r="H34" s="60" t="s">
        <v>96</v>
      </c>
      <c r="I34" s="118"/>
      <c r="J34" s="118"/>
      <c r="K34" s="118"/>
      <c r="L34" s="118"/>
      <c r="M34" s="118"/>
      <c r="N34" s="118"/>
      <c r="O34" s="118"/>
    </row>
    <row r="35" spans="1:15" hidden="1" x14ac:dyDescent="0.2">
      <c r="A35" s="121"/>
      <c r="B35" s="86" t="s">
        <v>67</v>
      </c>
      <c r="C35" s="3"/>
      <c r="D35" s="74"/>
      <c r="E35" s="89"/>
      <c r="F35" s="39"/>
      <c r="G35" s="45"/>
      <c r="H35" s="43"/>
    </row>
    <row r="36" spans="1:15" ht="42" customHeight="1" x14ac:dyDescent="0.2">
      <c r="A36" s="128" t="s">
        <v>11</v>
      </c>
      <c r="B36" s="75" t="s">
        <v>52</v>
      </c>
      <c r="C36" s="76" t="s">
        <v>9</v>
      </c>
      <c r="D36" s="77" t="s">
        <v>35</v>
      </c>
      <c r="E36" s="78">
        <v>80000</v>
      </c>
      <c r="F36" s="79">
        <v>19360</v>
      </c>
      <c r="G36" s="80" t="s">
        <v>8</v>
      </c>
      <c r="H36" s="60" t="s">
        <v>95</v>
      </c>
    </row>
    <row r="37" spans="1:15" hidden="1" x14ac:dyDescent="0.2">
      <c r="A37" s="121"/>
      <c r="B37" s="86" t="s">
        <v>51</v>
      </c>
      <c r="C37" s="3"/>
      <c r="D37" s="74"/>
      <c r="E37" s="89"/>
      <c r="F37" s="39"/>
      <c r="G37" s="45"/>
      <c r="H37" s="43"/>
    </row>
    <row r="38" spans="1:15" ht="36" customHeight="1" x14ac:dyDescent="0.2">
      <c r="A38" s="128" t="s">
        <v>66</v>
      </c>
      <c r="B38" s="75" t="s">
        <v>54</v>
      </c>
      <c r="C38" s="76" t="s">
        <v>9</v>
      </c>
      <c r="D38" s="77" t="s">
        <v>64</v>
      </c>
      <c r="E38" s="78">
        <v>15000</v>
      </c>
      <c r="F38" s="79">
        <v>1540.81</v>
      </c>
      <c r="G38" s="80" t="s">
        <v>8</v>
      </c>
      <c r="H38" s="60" t="s">
        <v>94</v>
      </c>
    </row>
    <row r="39" spans="1:15" hidden="1" x14ac:dyDescent="0.2">
      <c r="A39" s="121"/>
      <c r="B39" s="85" t="s">
        <v>53</v>
      </c>
      <c r="C39" s="50"/>
      <c r="D39" s="81"/>
      <c r="E39" s="90"/>
      <c r="F39" s="73"/>
      <c r="G39" s="82"/>
      <c r="H39" s="52"/>
    </row>
    <row r="40" spans="1:15" ht="36" customHeight="1" x14ac:dyDescent="0.2">
      <c r="A40" s="128" t="s">
        <v>76</v>
      </c>
      <c r="B40" s="75" t="s">
        <v>79</v>
      </c>
      <c r="C40" s="76" t="s">
        <v>9</v>
      </c>
      <c r="D40" s="114">
        <v>20000</v>
      </c>
      <c r="E40" s="113">
        <v>20000</v>
      </c>
      <c r="F40" s="115">
        <v>0</v>
      </c>
      <c r="G40" s="116" t="s">
        <v>92</v>
      </c>
      <c r="H40" s="60" t="s">
        <v>93</v>
      </c>
    </row>
    <row r="41" spans="1:15" ht="12.75" hidden="1" customHeight="1" x14ac:dyDescent="0.2">
      <c r="A41" s="135"/>
      <c r="B41" s="85" t="s">
        <v>67</v>
      </c>
      <c r="C41" s="50"/>
      <c r="D41" s="81"/>
      <c r="E41" s="90"/>
      <c r="F41" s="73"/>
      <c r="G41" s="82"/>
      <c r="H41" s="52"/>
    </row>
    <row r="42" spans="1:15" ht="36" customHeight="1" x14ac:dyDescent="0.2">
      <c r="A42" s="128" t="s">
        <v>78</v>
      </c>
      <c r="B42" s="75" t="s">
        <v>77</v>
      </c>
      <c r="C42" s="76" t="s">
        <v>29</v>
      </c>
      <c r="D42" s="114">
        <v>45000</v>
      </c>
      <c r="E42" s="113">
        <v>45000</v>
      </c>
      <c r="F42" s="115">
        <v>44517</v>
      </c>
      <c r="G42" s="116" t="s">
        <v>8</v>
      </c>
      <c r="H42" s="60"/>
    </row>
    <row r="43" spans="1:15" ht="12.75" hidden="1" customHeight="1" x14ac:dyDescent="0.2">
      <c r="A43" s="135"/>
      <c r="B43" s="85" t="s">
        <v>67</v>
      </c>
      <c r="C43" s="50"/>
      <c r="D43" s="81"/>
      <c r="E43" s="90"/>
      <c r="F43" s="73"/>
      <c r="G43" s="82"/>
      <c r="H43" s="52"/>
    </row>
    <row r="44" spans="1:15" ht="36.75" customHeight="1" x14ac:dyDescent="0.2">
      <c r="A44" s="128" t="s">
        <v>4</v>
      </c>
      <c r="B44" s="75" t="s">
        <v>56</v>
      </c>
      <c r="C44" s="76" t="s">
        <v>4</v>
      </c>
      <c r="D44" s="83" t="s">
        <v>4</v>
      </c>
      <c r="E44" s="94">
        <f>F51-E47</f>
        <v>482000</v>
      </c>
      <c r="F44" s="83" t="s">
        <v>4</v>
      </c>
      <c r="G44" s="84" t="s">
        <v>4</v>
      </c>
      <c r="H44" s="60" t="s">
        <v>10</v>
      </c>
    </row>
    <row r="45" spans="1:15" ht="13.5" hidden="1" thickBot="1" x14ac:dyDescent="0.25">
      <c r="A45" s="131"/>
      <c r="B45" s="102" t="s">
        <v>55</v>
      </c>
      <c r="C45" s="103"/>
      <c r="D45" s="104"/>
      <c r="E45" s="105">
        <f>-(E10+E15+E19+E24+E28+E32+E35+E37+E39+E41+E43)</f>
        <v>0</v>
      </c>
      <c r="F45" s="104"/>
      <c r="G45" s="106"/>
      <c r="H45" s="107"/>
    </row>
    <row r="46" spans="1:15" ht="39" customHeight="1" x14ac:dyDescent="0.2">
      <c r="A46" s="95" t="s">
        <v>4</v>
      </c>
      <c r="B46" s="96" t="s">
        <v>84</v>
      </c>
      <c r="C46" s="97" t="s">
        <v>4</v>
      </c>
      <c r="D46" s="98" t="s">
        <v>4</v>
      </c>
      <c r="E46" s="99">
        <f>SUM(E6:E43)</f>
        <v>3977000</v>
      </c>
      <c r="F46" s="100" t="s">
        <v>4</v>
      </c>
      <c r="G46" s="98" t="s">
        <v>4</v>
      </c>
      <c r="H46" s="101"/>
    </row>
    <row r="47" spans="1:15" ht="38.25" hidden="1" customHeight="1" x14ac:dyDescent="0.2">
      <c r="A47" s="23" t="s">
        <v>4</v>
      </c>
      <c r="B47" s="24" t="s">
        <v>84</v>
      </c>
      <c r="C47" s="25" t="s">
        <v>4</v>
      </c>
      <c r="D47" s="26" t="s">
        <v>4</v>
      </c>
      <c r="E47" s="108">
        <f>E6+E11+E16+E20+E25+E29+E34+E36+E38+E40+E42</f>
        <v>3977000</v>
      </c>
      <c r="F47" s="109" t="s">
        <v>4</v>
      </c>
      <c r="G47" s="26" t="s">
        <v>4</v>
      </c>
      <c r="H47" s="53"/>
    </row>
    <row r="48" spans="1:15" ht="38.25" customHeight="1" x14ac:dyDescent="0.2">
      <c r="A48" s="23" t="s">
        <v>4</v>
      </c>
      <c r="B48" s="24" t="s">
        <v>85</v>
      </c>
      <c r="C48" s="25" t="s">
        <v>4</v>
      </c>
      <c r="D48" s="26" t="s">
        <v>4</v>
      </c>
      <c r="E48" s="26" t="s">
        <v>4</v>
      </c>
      <c r="F48" s="54">
        <f>SUM(F6:F42)</f>
        <v>3062809.6700000004</v>
      </c>
      <c r="G48" s="26" t="s">
        <v>4</v>
      </c>
      <c r="H48" s="53"/>
    </row>
    <row r="49" spans="1:8" ht="38.25" hidden="1" customHeight="1" x14ac:dyDescent="0.2">
      <c r="A49" s="23" t="s">
        <v>4</v>
      </c>
      <c r="B49" s="24" t="s">
        <v>5</v>
      </c>
      <c r="C49" s="25" t="s">
        <v>4</v>
      </c>
      <c r="D49" s="26" t="s">
        <v>4</v>
      </c>
      <c r="E49" s="26" t="s">
        <v>4</v>
      </c>
      <c r="F49" s="155">
        <f>F48</f>
        <v>3062809.6700000004</v>
      </c>
      <c r="G49" s="26" t="s">
        <v>4</v>
      </c>
      <c r="H49" s="53"/>
    </row>
    <row r="50" spans="1:8" ht="39.75" customHeight="1" x14ac:dyDescent="0.2">
      <c r="A50" s="23" t="s">
        <v>4</v>
      </c>
      <c r="B50" s="24" t="s">
        <v>6</v>
      </c>
      <c r="C50" s="25" t="s">
        <v>4</v>
      </c>
      <c r="D50" s="26" t="s">
        <v>4</v>
      </c>
      <c r="E50" s="26" t="s">
        <v>4</v>
      </c>
      <c r="F50" s="155">
        <f>F51-F49</f>
        <v>1396190.3299999996</v>
      </c>
      <c r="G50" s="22" t="s">
        <v>4</v>
      </c>
      <c r="H50" s="117" t="s">
        <v>86</v>
      </c>
    </row>
    <row r="51" spans="1:8" ht="38.25" customHeight="1" thickBot="1" x14ac:dyDescent="0.25">
      <c r="A51" s="27" t="s">
        <v>4</v>
      </c>
      <c r="B51" s="28" t="s">
        <v>7</v>
      </c>
      <c r="C51" s="29" t="s">
        <v>4</v>
      </c>
      <c r="D51" s="30" t="s">
        <v>4</v>
      </c>
      <c r="E51" s="41">
        <f>SUM(E44:E46)</f>
        <v>4459000</v>
      </c>
      <c r="F51" s="41">
        <f>E4</f>
        <v>4459000</v>
      </c>
      <c r="G51" s="30" t="s">
        <v>4</v>
      </c>
      <c r="H51" s="31"/>
    </row>
    <row r="52" spans="1:8" x14ac:dyDescent="0.2">
      <c r="A52" s="34"/>
      <c r="C52" s="1"/>
      <c r="D52" s="35"/>
    </row>
    <row r="53" spans="1:8" ht="54" customHeight="1" x14ac:dyDescent="0.2">
      <c r="A53" s="33"/>
      <c r="B53" s="126" t="s">
        <v>74</v>
      </c>
      <c r="C53" s="127"/>
      <c r="D53" s="127"/>
    </row>
    <row r="54" spans="1:8" x14ac:dyDescent="0.2">
      <c r="C54" s="1"/>
    </row>
    <row r="55" spans="1:8" x14ac:dyDescent="0.2">
      <c r="C55" s="1"/>
    </row>
  </sheetData>
  <mergeCells count="52">
    <mergeCell ref="E29:E31"/>
    <mergeCell ref="F29:F31"/>
    <mergeCell ref="G29:G31"/>
    <mergeCell ref="A25:A28"/>
    <mergeCell ref="F16:F18"/>
    <mergeCell ref="B25:B27"/>
    <mergeCell ref="G20:G23"/>
    <mergeCell ref="F20:F23"/>
    <mergeCell ref="G16:G18"/>
    <mergeCell ref="F25:F27"/>
    <mergeCell ref="G25:G27"/>
    <mergeCell ref="G6:G9"/>
    <mergeCell ref="G11:G14"/>
    <mergeCell ref="F11:F14"/>
    <mergeCell ref="C6:C9"/>
    <mergeCell ref="D6:D9"/>
    <mergeCell ref="E6:E9"/>
    <mergeCell ref="F6:F9"/>
    <mergeCell ref="D11:D14"/>
    <mergeCell ref="E11:E14"/>
    <mergeCell ref="E2:F2"/>
    <mergeCell ref="E3:F3"/>
    <mergeCell ref="E4:F4"/>
    <mergeCell ref="E25:E27"/>
    <mergeCell ref="A6:A10"/>
    <mergeCell ref="B6:B9"/>
    <mergeCell ref="A16:A19"/>
    <mergeCell ref="B16:B18"/>
    <mergeCell ref="C16:C18"/>
    <mergeCell ref="D16:D18"/>
    <mergeCell ref="E16:E18"/>
    <mergeCell ref="A20:A24"/>
    <mergeCell ref="B20:B23"/>
    <mergeCell ref="C20:C23"/>
    <mergeCell ref="D20:D23"/>
    <mergeCell ref="E20:E23"/>
    <mergeCell ref="A11:A15"/>
    <mergeCell ref="B11:B14"/>
    <mergeCell ref="C11:C14"/>
    <mergeCell ref="B53:D53"/>
    <mergeCell ref="A34:A35"/>
    <mergeCell ref="C25:C27"/>
    <mergeCell ref="D25:D27"/>
    <mergeCell ref="A44:A45"/>
    <mergeCell ref="A38:A39"/>
    <mergeCell ref="A36:A37"/>
    <mergeCell ref="A29:A32"/>
    <mergeCell ref="B29:B31"/>
    <mergeCell ref="C29:C31"/>
    <mergeCell ref="D29:D31"/>
    <mergeCell ref="A42:A43"/>
    <mergeCell ref="A40:A41"/>
  </mergeCells>
  <phoneticPr fontId="0" type="noConversion"/>
  <pageMargins left="0.11811023622047245" right="0.11811023622047245" top="0.19685039370078741" bottom="0.19685039370078741" header="0.31496062992125984" footer="0.31496062992125984"/>
  <pageSetup paperSize="9" scale="75" fitToWidth="2" fitToHeight="2" orientation="portrait" copies="2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2021-02-18T06:18:11Z</cp:lastPrinted>
  <dcterms:created xsi:type="dcterms:W3CDTF">1997-01-24T11:07:25Z</dcterms:created>
  <dcterms:modified xsi:type="dcterms:W3CDTF">2021-02-18T06:18:23Z</dcterms:modified>
</cp:coreProperties>
</file>