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ikolovap\Desktop\Fond Zdraví\Fond zdraví\2025\Čerpání - Web\"/>
    </mc:Choice>
  </mc:AlternateContent>
  <bookViews>
    <workbookView xWindow="0" yWindow="984" windowWidth="19200" windowHeight="5472" firstSheet="3" activeTab="3"/>
  </bookViews>
  <sheets>
    <sheet name="celek" sheetId="7" r:id="rId1"/>
    <sheet name="List1" sheetId="8" r:id="rId2"/>
    <sheet name="činnost 2022" sheetId="5" r:id="rId3"/>
    <sheet name="čerpání I.pol.2025 ZMZ" sheetId="10" r:id="rId4"/>
  </sheets>
  <definedNames>
    <definedName name="_xlnm._FilterDatabase" localSheetId="0" hidden="1">celek!$A$2:$Q$41</definedName>
    <definedName name="_xlnm._FilterDatabase" localSheetId="2" hidden="1">'činnost 2022'!$O$6:$Q$7</definedName>
    <definedName name="koeficientkraceni">'čerpání I.pol.2025 ZMZ'!$L$18</definedName>
    <definedName name="_xlnm.Print_Area" localSheetId="2">'činnost 2022'!$B$1:$M$19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5" i="10" l="1"/>
  <c r="E44" i="10"/>
  <c r="J19" i="7" l="1"/>
  <c r="J24" i="7"/>
  <c r="J39" i="7" l="1"/>
  <c r="J38" i="7"/>
  <c r="J37" i="7"/>
  <c r="J36" i="7"/>
  <c r="J35" i="7"/>
  <c r="J34" i="7"/>
  <c r="J33" i="7"/>
  <c r="J32" i="7"/>
  <c r="J31" i="7"/>
  <c r="J30" i="7"/>
  <c r="J29" i="7"/>
  <c r="J28" i="7"/>
  <c r="J27" i="7"/>
  <c r="J26" i="7"/>
  <c r="J25" i="7"/>
  <c r="J23" i="7"/>
  <c r="J22" i="7"/>
  <c r="B21" i="7"/>
  <c r="B19" i="7"/>
  <c r="J21" i="7" l="1"/>
  <c r="J20" i="7"/>
  <c r="J18" i="7"/>
  <c r="J17" i="7"/>
  <c r="J16" i="7"/>
  <c r="J15" i="7"/>
  <c r="J14" i="7"/>
  <c r="J13" i="7"/>
  <c r="J12" i="7"/>
  <c r="J11" i="7"/>
  <c r="J10" i="7"/>
  <c r="J9" i="7"/>
  <c r="J8" i="7"/>
  <c r="J7" i="7"/>
  <c r="J6" i="7"/>
  <c r="J5" i="7"/>
  <c r="J4" i="7"/>
  <c r="N9" i="5" l="1"/>
  <c r="N10" i="5"/>
  <c r="N11" i="5"/>
  <c r="N12" i="5"/>
  <c r="N13" i="5"/>
  <c r="N14" i="5"/>
  <c r="N8" i="5"/>
  <c r="F15" i="5"/>
  <c r="G15" i="5"/>
  <c r="K15" i="5"/>
  <c r="L9" i="5" l="1"/>
  <c r="L10" i="5"/>
  <c r="L11" i="5"/>
  <c r="L12" i="5"/>
  <c r="L13" i="5"/>
  <c r="L8" i="5"/>
  <c r="J15" i="5"/>
  <c r="I15" i="5"/>
  <c r="H15" i="5"/>
  <c r="L15" i="5" l="1"/>
  <c r="H5" i="7"/>
  <c r="H9" i="7"/>
  <c r="H7" i="7"/>
  <c r="H6" i="7"/>
  <c r="H8" i="7"/>
  <c r="H4" i="7"/>
</calcChain>
</file>

<file path=xl/sharedStrings.xml><?xml version="1.0" encoding="utf-8"?>
<sst xmlns="http://schemas.openxmlformats.org/spreadsheetml/2006/main" count="468" uniqueCount="214">
  <si>
    <t>č.</t>
  </si>
  <si>
    <t>žadatel</t>
  </si>
  <si>
    <t>náklady (Kč)</t>
  </si>
  <si>
    <t>požadavek (Kč)</t>
  </si>
  <si>
    <t>návrh (Kč)</t>
  </si>
  <si>
    <t>vyplaceno</t>
  </si>
  <si>
    <t>zbývá vyplatit</t>
  </si>
  <si>
    <t>zůstatek</t>
  </si>
  <si>
    <t>F220007</t>
  </si>
  <si>
    <t>Svaz tělesně postižených v České republice, z.s. okresní organizace Zlín, IČO 62181017</t>
  </si>
  <si>
    <r>
      <t xml:space="preserve">Rekondiční pobyt pro osoby s tělesným postižením, </t>
    </r>
    <r>
      <rPr>
        <sz val="11"/>
        <rFont val="Arial CE"/>
        <family val="2"/>
        <charset val="238"/>
      </rPr>
      <t xml:space="preserve">25 účastníků, </t>
    </r>
    <r>
      <rPr>
        <b/>
        <sz val="11"/>
        <rFont val="Arial CE"/>
        <charset val="238"/>
      </rPr>
      <t>17</t>
    </r>
    <r>
      <rPr>
        <sz val="11"/>
        <rFont val="Arial CE"/>
        <family val="2"/>
        <charset val="238"/>
      </rPr>
      <t xml:space="preserve"> </t>
    </r>
    <r>
      <rPr>
        <b/>
        <sz val="11"/>
        <rFont val="Arial CE"/>
        <charset val="238"/>
      </rPr>
      <t>osob</t>
    </r>
    <r>
      <rPr>
        <sz val="11"/>
        <rFont val="Arial CE"/>
        <family val="2"/>
        <charset val="238"/>
      </rPr>
      <t xml:space="preserve"> </t>
    </r>
    <r>
      <rPr>
        <b/>
        <sz val="11"/>
        <rFont val="Arial CE"/>
        <charset val="238"/>
      </rPr>
      <t>ze Zlína</t>
    </r>
    <r>
      <rPr>
        <sz val="11"/>
        <rFont val="Arial CE"/>
        <family val="2"/>
        <charset val="238"/>
      </rPr>
      <t>, Harmonie, Bystřice pod Hostýnem</t>
    </r>
  </si>
  <si>
    <t>6/2022</t>
  </si>
  <si>
    <t>služby</t>
  </si>
  <si>
    <t>F220016</t>
  </si>
  <si>
    <t>9/2022</t>
  </si>
  <si>
    <t>F220010</t>
  </si>
  <si>
    <r>
      <t xml:space="preserve">Rekondiční pobyt pro osoby s tělesným postižením a vozíčkáře, </t>
    </r>
    <r>
      <rPr>
        <sz val="11"/>
        <rFont val="Arial CE"/>
        <family val="2"/>
        <charset val="238"/>
      </rPr>
      <t xml:space="preserve">14 účastníků, 
</t>
    </r>
    <r>
      <rPr>
        <b/>
        <sz val="11"/>
        <rFont val="Arial CE"/>
        <charset val="238"/>
      </rPr>
      <t>6 osob ze Zlína</t>
    </r>
    <r>
      <rPr>
        <sz val="11"/>
        <rFont val="Arial CE"/>
        <family val="2"/>
        <charset val="238"/>
      </rPr>
      <t>, Hotel Duo, Horní Bečva</t>
    </r>
  </si>
  <si>
    <t>F220071</t>
  </si>
  <si>
    <t>Svaz tělesně postižených v České republice, z.s. místní organizace Zlín, IČO 86552872</t>
  </si>
  <si>
    <r>
      <t>Rekondiční a edukační pobyt</t>
    </r>
    <r>
      <rPr>
        <sz val="11"/>
        <rFont val="Arial CE"/>
        <family val="2"/>
        <charset val="238"/>
      </rPr>
      <t xml:space="preserve">, 39 účastníků, </t>
    </r>
    <r>
      <rPr>
        <b/>
        <sz val="11"/>
        <rFont val="Arial CE"/>
        <charset val="238"/>
      </rPr>
      <t>30 osob ze Zlína</t>
    </r>
    <r>
      <rPr>
        <sz val="11"/>
        <rFont val="Arial CE"/>
        <family val="2"/>
        <charset val="238"/>
      </rPr>
      <t>, hotel Harmonie, Luhačovice</t>
    </r>
  </si>
  <si>
    <t>11/2022</t>
  </si>
  <si>
    <t>F220019</t>
  </si>
  <si>
    <t>Svaz postižených civilizačními chorobami v ČR, z.s. Okresní organizace Zlín, IČO 62182030</t>
  </si>
  <si>
    <r>
      <t>Rekondiční pobyt pro diabetiky s vertebrogením syndromem</t>
    </r>
    <r>
      <rPr>
        <sz val="11"/>
        <rFont val="Arial CE"/>
        <family val="2"/>
        <charset val="238"/>
      </rPr>
      <t xml:space="preserve">, 46 účastníků, </t>
    </r>
    <r>
      <rPr>
        <b/>
        <sz val="11"/>
        <rFont val="Arial CE"/>
        <charset val="238"/>
      </rPr>
      <t>46 osob ze Zlína</t>
    </r>
    <r>
      <rPr>
        <sz val="11"/>
        <rFont val="Arial CE"/>
        <charset val="238"/>
      </rPr>
      <t xml:space="preserve">, </t>
    </r>
    <r>
      <rPr>
        <sz val="11"/>
        <rFont val="Arial CE"/>
        <family val="2"/>
        <charset val="238"/>
      </rPr>
      <t>hotel Harmonie,  Luhačovice</t>
    </r>
  </si>
  <si>
    <t>F220020</t>
  </si>
  <si>
    <r>
      <t>Rekondiční pobyt pro diabetiky</t>
    </r>
    <r>
      <rPr>
        <sz val="11"/>
        <rFont val="Arial CE"/>
        <family val="2"/>
        <charset val="238"/>
      </rPr>
      <t xml:space="preserve">, 23 účastníků, </t>
    </r>
    <r>
      <rPr>
        <b/>
        <sz val="11"/>
        <rFont val="Arial CE"/>
        <charset val="238"/>
      </rPr>
      <t>23 osob ze Zlína</t>
    </r>
    <r>
      <rPr>
        <sz val="11"/>
        <rFont val="Arial CE"/>
        <charset val="238"/>
      </rPr>
      <t xml:space="preserve">, </t>
    </r>
    <r>
      <rPr>
        <sz val="11"/>
        <rFont val="Arial CE"/>
        <family val="2"/>
        <charset val="238"/>
      </rPr>
      <t>hotel Harmonie, Bystřice pod Hostýnem</t>
    </r>
  </si>
  <si>
    <t>F220025</t>
  </si>
  <si>
    <r>
      <t>Rekondiční  a psychosomatický pobyt pro respiriky</t>
    </r>
    <r>
      <rPr>
        <sz val="11"/>
        <rFont val="Arial CE"/>
        <family val="2"/>
        <charset val="238"/>
      </rPr>
      <t xml:space="preserve">, 48 účastníků, </t>
    </r>
    <r>
      <rPr>
        <b/>
        <sz val="11"/>
        <rFont val="Arial CE"/>
        <charset val="238"/>
      </rPr>
      <t>45 osob ze Zlína</t>
    </r>
    <r>
      <rPr>
        <sz val="11"/>
        <rFont val="Arial CE"/>
        <charset val="238"/>
      </rPr>
      <t xml:space="preserve">, </t>
    </r>
    <r>
      <rPr>
        <sz val="11"/>
        <rFont val="Arial CE"/>
        <family val="2"/>
        <charset val="238"/>
      </rPr>
      <t>Hotel Slunečná Louka, Lipno</t>
    </r>
  </si>
  <si>
    <t>18-23.9/2022</t>
  </si>
  <si>
    <t>F220061</t>
  </si>
  <si>
    <t>4-9.9/2022</t>
  </si>
  <si>
    <t>F220022</t>
  </si>
  <si>
    <r>
      <t>Rekondičně pobyt pro respiriky</t>
    </r>
    <r>
      <rPr>
        <sz val="11"/>
        <rFont val="Arial CE"/>
        <family val="2"/>
        <charset val="238"/>
      </rPr>
      <t xml:space="preserve">, 28 účastníků, </t>
    </r>
    <r>
      <rPr>
        <b/>
        <sz val="11"/>
        <rFont val="Arial CE"/>
        <charset val="238"/>
      </rPr>
      <t>28 osob ze Zlína</t>
    </r>
    <r>
      <rPr>
        <sz val="11"/>
        <rFont val="Arial CE"/>
        <charset val="238"/>
      </rPr>
      <t xml:space="preserve">, </t>
    </r>
    <r>
      <rPr>
        <sz val="11"/>
        <rFont val="Arial CE"/>
        <family val="2"/>
        <charset val="238"/>
      </rPr>
      <t>hotel Harmonie, Luhačovice</t>
    </r>
  </si>
  <si>
    <t>CELKEM (Kč)</t>
  </si>
  <si>
    <t>období</t>
  </si>
  <si>
    <t>Dagmar Holíková, nar. 21.8.1965, Podvesná IV 2562, 760 01 Zlín</t>
  </si>
  <si>
    <r>
      <t>Canisterapeutická činnost</t>
    </r>
    <r>
      <rPr>
        <sz val="11"/>
        <rFont val="Arial CE"/>
        <family val="2"/>
        <charset val="238"/>
      </rPr>
      <t xml:space="preserve">, v Naději a příležitostně v rodinách </t>
    </r>
  </si>
  <si>
    <t>2022</t>
  </si>
  <si>
    <t>Mgr. Dita Neudeková, nar. 3.12.1985, Tř. Tomáše Bati, 760 01 Zlín</t>
  </si>
  <si>
    <r>
      <t>Canisterapeutická činnost</t>
    </r>
    <r>
      <rPr>
        <sz val="11"/>
        <rFont val="Arial CE"/>
        <family val="2"/>
        <charset val="238"/>
      </rPr>
      <t>, DD, MŠ, ZŠ a PrŠ Zlín, Lazy</t>
    </r>
  </si>
  <si>
    <t>Petra Malá, nar. 13.10.1978, Díly IV/3691, 760 01 Zlín</t>
  </si>
  <si>
    <r>
      <t>Canisterapeutická činnost</t>
    </r>
    <r>
      <rPr>
        <sz val="11"/>
        <rFont val="Arial CE"/>
        <family val="2"/>
        <charset val="238"/>
      </rPr>
      <t>, v Naději</t>
    </r>
  </si>
  <si>
    <t>F</t>
  </si>
  <si>
    <t>číslo formuláře</t>
  </si>
  <si>
    <t>Columna centrum s.r.o., IČO 60715481</t>
  </si>
  <si>
    <r>
      <t>Podiatrická poradna "Pro zdravé nohy"</t>
    </r>
    <r>
      <rPr>
        <sz val="11"/>
        <rFont val="Arial CE"/>
        <charset val="238"/>
      </rPr>
      <t xml:space="preserve"> - proběhne 1x měsíčně, vyšetření nohou s použitím metody komplexní diagnostiky funkčních poruch nohou sloužící jako podklad ke správnému léčebnému postupu, doporučení vhodné obuvi, ortopedických stélek nebo cvičení, další aktivity i s kluby důchodů nebo Svazem diabetiků - pobočným spolkem Zlín. </t>
    </r>
  </si>
  <si>
    <t>4-12/2022</t>
  </si>
  <si>
    <r>
      <t xml:space="preserve">Zdravý vývoj nohou a pohybového aparátu dětí </t>
    </r>
    <r>
      <rPr>
        <sz val="11"/>
        <rFont val="Arial CE"/>
        <charset val="238"/>
      </rPr>
      <t xml:space="preserve">- program prevence vadného držení těla dětí předškolního a školního věku - v MŠ a I. stupni ZŠ mimo výuku v odpoledních hodinách za přítomnosti rodičů, přednášky, vyšetření a diagnostika pohybové soustavy dětí, sestavení cvičení, edukační materiály. </t>
    </r>
  </si>
  <si>
    <t>Samari, z.s.,                                                         IČO 22671951</t>
  </si>
  <si>
    <r>
      <t xml:space="preserve">Klub zdraví Samari - </t>
    </r>
    <r>
      <rPr>
        <sz val="11"/>
        <rFont val="Arial CE"/>
        <charset val="238"/>
      </rPr>
      <t xml:space="preserve">propagace a podpora zdravého životního stylu formou přednášek odborníků pro širokou veřejnost. Prostřednictvím těchto přednášek poskytuje návod na prevenci různých zdravotních potíží a stresových životních situací. Během existence klubu vnikla stálá skupina příznivců, spoluprací s kluby seniorů dochází při besedách k rozšíření názorů a předávání zkušeností. Zaměření besed v poslední době je i na odpočinkové relaxační aktivity.  </t>
    </r>
  </si>
  <si>
    <t>Střední zdravotnická škola a Vyšší odborná škola zdravotnická Zlín, IČO 00226319</t>
  </si>
  <si>
    <r>
      <t xml:space="preserve">Mosty - </t>
    </r>
    <r>
      <rPr>
        <sz val="11"/>
        <rFont val="Arial CE"/>
        <family val="2"/>
        <charset val="238"/>
      </rPr>
      <t>propojení mezi studenty, seniory, domovem mládeže a handicap. klienty z Klub Íčka ve volném čase v prostorách Domova mládeže. Mezigenerační zkušenosti, rozvoj dovedností, výtvarné a rukodělné techniky (keramika, paličkování, pletení věnců, suchá vazba, arteterapie) - dárky při návštěvách v domovech důchodů nebo oddělení LDN nemocnice, vánoční a velikonoční pečení se seniory, recepty našich předků aj.</t>
    </r>
  </si>
  <si>
    <t>9-12/2022</t>
  </si>
  <si>
    <t>IdeaZone, z.s., IČO 04365445</t>
  </si>
  <si>
    <r>
      <t xml:space="preserve">Podzimní aromaterapie - </t>
    </r>
    <r>
      <rPr>
        <sz val="11"/>
        <rFont val="Arial CE"/>
        <charset val="238"/>
      </rPr>
      <t>Naplánovány jsou 3 akce s kapacitou 12 osob/akce. Primárně určeno ženám. První akce bude zaměřena na prevenci zejm. respiračních onemocnění, druhá cílí na práci a duševní pohodu a třetí se bude věnovat péči o pleť. Cílem je nejen předat informace, jak pečovat o své zdraví a působit v oblasti prevence onemocnění a udržení psychické pohody, ale také praktický workshop s oleji míchání a aplikace. Místo akce: v Naší Dílně Zálešná ulice. Lektorka akce: Hana Mertová- provozuje aromamasérnu ve Zlíně - Velíková.</t>
    </r>
  </si>
  <si>
    <t>9-11/2022</t>
  </si>
  <si>
    <r>
      <t xml:space="preserve">Podzimní ochutnávka artefiletiky pro ženy ve Zlíně - </t>
    </r>
    <r>
      <rPr>
        <sz val="11"/>
        <rFont val="Arial CE"/>
        <charset val="238"/>
      </rPr>
      <t>Naplánovány jsou 3 akce s kapacitou 12 osob/akce. Primárně určeno ženám. Artefiletika je expresní, zážitkové, reflektivní a tvořivé pojetí seberozvoje (jde zejména o emocionální zážitek a prožitek při výtvarném projevu déle prace s hlasem, hudbou, tancem a herectvím. Cílem je seznámit veřejnost s další možností, jak pracovat se svým psychickým dravím. Místo akce: v Naší Dílně Zálešná ulice. Lektorka akce: Daniela Dubčáková - artefiletička působící zejm. v Brně</t>
    </r>
  </si>
  <si>
    <t>Oblastní spolek Českého červeného kříže Zlín, IČO 00426326</t>
  </si>
  <si>
    <r>
      <t xml:space="preserve">Intenzivní kampaň získávání a oceňování bezpříspěvkových dárců krve - </t>
    </r>
    <r>
      <rPr>
        <sz val="11"/>
        <rFont val="Arial CE"/>
        <charset val="238"/>
      </rPr>
      <t>aktivita v kampani "Řekni ANO bezplatnému dárcovství krve", oslovení studentů a mladých lidí od 18 let</t>
    </r>
    <r>
      <rPr>
        <sz val="11"/>
        <rFont val="Arial CE"/>
        <family val="2"/>
        <charset val="238"/>
      </rPr>
      <t xml:space="preserve">, slavnostní oceněňování bezpříspěvkových dárců krve, podzimní konference "Cesta krve" se zástupci z řad IZS - zaměření na studenty SŠ, soutěž "O studentskou krev" aj.  </t>
    </r>
  </si>
  <si>
    <r>
      <t xml:space="preserve">Výchova obyvatel k poskytování předlékařské první pomoci </t>
    </r>
    <r>
      <rPr>
        <sz val="11"/>
        <rFont val="Arial CE"/>
        <family val="2"/>
        <charset val="238"/>
      </rPr>
      <t>- cílem je apelovat na ty občany, kteří pro strach, aby pacientovi ještě neublížili, znají zásady první pomoci pouze teoreticky. Do kurzů ČČK se hlásí většinou zájemci, kteří mají povinné školení v rámci zaměstnání, v autoškolách atd. Ostatní se s první pomocí setkávají velmi okrajově. Prezentace a zdravotnická služba spolku při veřejných akcích (Živý Zlín, Zlín dětem, I senioři umí žít naplno, Cyklomaratón, soutěže se zdrav. tématikou, sportovní akce a akce škol aj).</t>
    </r>
  </si>
  <si>
    <r>
      <t>Výuka poskytování předlékařské první pomoci pro žáky 9. tříd ve Zlíně</t>
    </r>
    <r>
      <rPr>
        <sz val="11"/>
        <rFont val="Arial CE"/>
        <family val="2"/>
        <charset val="238"/>
      </rPr>
      <t xml:space="preserve"> - 2 hod semináře s praktickými ukázkami a s možností nácviku samotnými žáky. Předávání informací a novinek v oblasti záchrany života. Připravenost žáků na zvládání mimořádných situací. Výuka první pomoci není většinou zařazena v edukačních plánech škol. Nově se do projektu zařadí i žáci gymnázií z kvarty, jako odpovídající ročníky devátých tříd.</t>
    </r>
  </si>
  <si>
    <r>
      <t>Vybavení Humanitární jednotky OS ČČK Zlín -</t>
    </r>
    <r>
      <rPr>
        <sz val="11"/>
        <rFont val="Arial CE"/>
        <charset val="238"/>
      </rPr>
      <t xml:space="preserve"> složkou Integrovaného záchranného systému se při mimořádných situacích stává i Humanitární jednotka OS ČČK se skládá z 20 zdravotníků a 33 spolupracovníků. Dotaci žádají na materiálové vybavení.</t>
    </r>
  </si>
  <si>
    <r>
      <t>Krajské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budou postupují do republikového kola v Praze. cílová skupina jsou žáci I. a II. stupně ZŠ a žáci víceletých gymnázií ze Zlínského kraje. </t>
    </r>
  </si>
  <si>
    <t>1-6/2022</t>
  </si>
  <si>
    <r>
      <t>Oblastní kolo soutěže Mladých zdravotníků</t>
    </r>
    <r>
      <rPr>
        <sz val="11"/>
        <rFont val="Arial CE"/>
        <family val="2"/>
        <charset val="238"/>
      </rPr>
      <t xml:space="preserve"> - formou hry a soutěže naučit žáky poskytovat předlékařskou první pomoc. Základní myšlenka je praktický nácvik získaných znalostí v nasimulovaných situacích na namaskovaných figurantech a analýzou příp. chyb pak zdokonalit jejich dovednosti. Veřejnost může shlédnou žáky na nám. Míru. Vítězná družstva  postupují do krajského kola, které tento rok pořádá OS ČČK Zlín. cílová skupina jsou žáci I. a II. stupně ZŠ a žáci víceletých gymnázií ze Zlínského kraje. </t>
    </r>
  </si>
  <si>
    <t>Nadace Most k domovu Zlín, IČO 04135211</t>
  </si>
  <si>
    <r>
      <t xml:space="preserve">Poskytování dlouhodobé paliativní péče těžce nemocným pacientům prostřednictvím Domácího hospice Most k domovu Zlín </t>
    </r>
    <r>
      <rPr>
        <sz val="11"/>
        <rFont val="Arial CE"/>
        <charset val="238"/>
      </rPr>
      <t xml:space="preserve">- podpora specializované péče hospice s nepřetržitým provozem (denně 24 hodin, 7 dní v týdnu), náklady projektu na dohody lékařů a sester. Od roku 2019 má Domácí hospic smlouvy se všemi zdravotními pojišťovnami. Úhrada kryje ale pouze 65-70 % nákladů. </t>
    </r>
  </si>
  <si>
    <t>Andělé stromu života p.s., IČO 03632661</t>
  </si>
  <si>
    <r>
      <t xml:space="preserve">Mobilní hospic Strom života </t>
    </r>
    <r>
      <rPr>
        <sz val="11"/>
        <rFont val="Arial CE"/>
        <charset val="238"/>
      </rPr>
      <t xml:space="preserve">- od jara 2018 je otevřená pobočka paliativní péče v prostorách Zlínské polikliniky. V roce 2021 se starali v nepřetržitém provozu o 11 pacientů přímo ze Zlína. </t>
    </r>
  </si>
  <si>
    <t>PAHOP, Zdravotní ústav paliativní a hospicové péče, z.ú., IČO 04977408</t>
  </si>
  <si>
    <r>
      <t xml:space="preserve">Paliativní a hospicová péče v domácím prostředí </t>
    </r>
    <r>
      <rPr>
        <sz val="11"/>
        <rFont val="Arial CE"/>
        <charset val="238"/>
      </rPr>
      <t>- v roce 2020 otevřená pobočka paliativní péče v prostorách polikliniky v Malenovicích. Vloni se starali o 23 pacientů přímo ze Zlína (132 z okolí Zlína). Služba je 24 hodin každý den v roce.</t>
    </r>
  </si>
  <si>
    <t>Šance pro život, z.s., IČO 70876185</t>
  </si>
  <si>
    <r>
      <t xml:space="preserve">Hipoterapie a canisterapie a muzikoterapie pro děti s kombinovaným postižením </t>
    </r>
    <r>
      <rPr>
        <sz val="11"/>
        <rFont val="Arial CE"/>
        <charset val="238"/>
      </rPr>
      <t xml:space="preserve">- využití pro léčebné i zdravotně - preventivní účely. Terapeutická podpora rodiných příslušníků je součástí projektu. Hipoterapie 30 pravidelných jezdeckých dnů s 60 ind. cvič. jednotkami, 8 výletů s hipoterapeutickým ježděním na ranči v Tlumačově - 70 jezdeckých jednotek, 20x terapii poníkem přímo ve stacionáři pro těžce imobiní děti). Využívají cvičnou jízdárnu s rampou v Jaroslavicích a Ranč v Tlumačově. Canisterapie (30 plohovacích individuálních terapií pro těžce imobilní děti a 45 skupinových pro průměrně 6 dětí s asistenty). Canisterapie probíhá v Rehabilitačním stacináři na Nivách. Muzikoterapie (budou probíhat pravidelně 1 x za 14 dnů v předem domluvených termínech. </t>
    </r>
  </si>
  <si>
    <t>Svaz tělesně postižených v České republice, z.s., okresní organizace Zlín, IČO 62181017</t>
  </si>
  <si>
    <r>
      <t xml:space="preserve">Preventivně zdravotní program pro osoby se zdravotním postižením </t>
    </r>
    <r>
      <rPr>
        <sz val="11"/>
        <rFont val="Arial CE"/>
        <charset val="238"/>
      </rPr>
      <t>- kondiční, meditační a zraková cvičení, cviky na jemnou motoriku - ruční práce, realizace kurzů trénovaní paměti.</t>
    </r>
  </si>
  <si>
    <t>Spolek Parkinson Zlínsko, IČO 09414932</t>
  </si>
  <si>
    <r>
      <t xml:space="preserve">Poznáváme krásy Zlínského kraje </t>
    </r>
    <r>
      <rPr>
        <sz val="11"/>
        <rFont val="Arial CE"/>
        <charset val="238"/>
      </rPr>
      <t>- pravidelné procházky i s výukou použití holí na nordic walking pro nemocné Parkinsonovou nemocí a</t>
    </r>
    <r>
      <rPr>
        <b/>
        <sz val="11"/>
        <rFont val="Arial CE"/>
        <charset val="238"/>
      </rPr>
      <t xml:space="preserve"> seniory</t>
    </r>
    <r>
      <rPr>
        <sz val="11"/>
        <rFont val="Arial CE"/>
        <charset val="238"/>
      </rPr>
      <t>. Cíle udržení dobrého zdrav. Stavu, zlepšení fyzické i psychické kondice a udržení soběstačnosti.</t>
    </r>
  </si>
  <si>
    <t>Za sklem o.s., IČO 22901531</t>
  </si>
  <si>
    <r>
      <t xml:space="preserve">Sociálně terapeutický pobyt pro rodiny s dětmi s PAS </t>
    </r>
    <r>
      <rPr>
        <sz val="11"/>
        <rFont val="Arial CE"/>
        <charset val="238"/>
      </rPr>
      <t>- víkendový sociálně terapeutický pobyt pro rodiny s dětmi s PAS. Bystřice pod Hostýnem, penzion Sola Gratia 5/2022.
pozn: Děti s PAS nejsou členové spolku, ale klienti. Nejedná se tedy o rekondici.</t>
    </r>
  </si>
  <si>
    <t>5/2022</t>
  </si>
  <si>
    <r>
      <t xml:space="preserve">První pomoc pro každého </t>
    </r>
    <r>
      <rPr>
        <sz val="11"/>
        <rFont val="Arial CE"/>
        <charset val="238"/>
      </rPr>
      <t>- projekt podporuje a rozšiřuje všeobecné povědomí  žáků ZŠ a SŠ a jejich pedagogů v poskytování první pomoci formou workshopů. Dle zájmu i u jiných skupin laické veřejnosti. Aktivity probíhají přímo ve zdravotnické škole, která má velmi dobré zázemí a vybavenost potřebných k daným tématům.</t>
    </r>
  </si>
  <si>
    <t>3-12/2022</t>
  </si>
  <si>
    <t>Dopravní služby pro osoby se zdravotním postižením a seniory na Zlínsku</t>
  </si>
  <si>
    <t>Fond zdraví 2022 - program: činnosti organizací</t>
  </si>
  <si>
    <t>K dispozici: 45 000 Kč</t>
  </si>
  <si>
    <t>dotace na aktivity z činnosti organizace</t>
  </si>
  <si>
    <t>členové ze Zlína</t>
  </si>
  <si>
    <t xml:space="preserve">dotace na náklady: </t>
  </si>
  <si>
    <t>F200027</t>
  </si>
  <si>
    <t>Svaz postižených civilizačními chorobami v ČR, z.s. základní organizace RESPI Zlín, IČO 67028225</t>
  </si>
  <si>
    <t>masáže, plavání a cvičení v rehab. bazénu</t>
  </si>
  <si>
    <t>služby: masáže, pronájem bazénu</t>
  </si>
  <si>
    <t>F200030</t>
  </si>
  <si>
    <t>Svaz postižených civilizačními chorobami v ČR, z.s., základní organizace diabetiků Zlín, IČO 68726589</t>
  </si>
  <si>
    <t>pořízení poukázek na masáže</t>
  </si>
  <si>
    <t>služby: masáže</t>
  </si>
  <si>
    <t>Svaz postižených civilizačními chorobami v ČR, z.s. základní organizace VERTEBRO Zlín, IČO 65793064</t>
  </si>
  <si>
    <t>F200072</t>
  </si>
  <si>
    <t>Svaz tělesně postižených v České republice, z.s. Místní organizace Zlín, IČO 86552872</t>
  </si>
  <si>
    <t>F220043</t>
  </si>
  <si>
    <t>pravidelné cvičení</t>
  </si>
  <si>
    <t>služby: nájemné, telefon, kancelářské potřeby</t>
  </si>
  <si>
    <t>F220060</t>
  </si>
  <si>
    <t>školení, přednášky, pravidelné setkávání členů</t>
  </si>
  <si>
    <t xml:space="preserve">služby: nájemné </t>
  </si>
  <si>
    <t>F220036</t>
  </si>
  <si>
    <t>ONKO Zlín spolek, IČO 02492415</t>
  </si>
  <si>
    <t>cvičení a plavání rehab. bazénu</t>
  </si>
  <si>
    <t xml:space="preserve">služby: pronájem bazénu </t>
  </si>
  <si>
    <t>V roce 2021 dotace na 1 člena činila:  200 Kč</t>
  </si>
  <si>
    <t>Formálně vyřazen - žadatel nedodal povinnou přílohu: úplný výpis z evidence skutečných majitelů</t>
  </si>
  <si>
    <t xml:space="preserve">Návrh pro rok 2022 je na 1 člena:  </t>
  </si>
  <si>
    <t>Svaz neslyšících a nedoslýchavých osob v ČR, z.s. Zlínský spolek neslyšících, p.s., IČO 46308938</t>
  </si>
  <si>
    <t>F200076</t>
  </si>
  <si>
    <t>ORG</t>
  </si>
  <si>
    <t>ODPA</t>
  </si>
  <si>
    <t>POL</t>
  </si>
  <si>
    <r>
      <t xml:space="preserve">Rekondičně a psychosomatický pobyt pro diabetiky, </t>
    </r>
    <r>
      <rPr>
        <sz val="11"/>
        <rFont val="Arial CE"/>
        <charset val="238"/>
      </rPr>
      <t>48</t>
    </r>
    <r>
      <rPr>
        <sz val="11"/>
        <rFont val="Arial CE"/>
        <family val="2"/>
        <charset val="238"/>
      </rPr>
      <t xml:space="preserve"> účastníků, </t>
    </r>
    <r>
      <rPr>
        <b/>
        <sz val="11"/>
        <rFont val="Arial CE"/>
        <charset val="238"/>
      </rPr>
      <t>45 osob ze Zlína</t>
    </r>
    <r>
      <rPr>
        <sz val="11"/>
        <rFont val="Arial CE"/>
        <charset val="238"/>
      </rPr>
      <t xml:space="preserve">, </t>
    </r>
    <r>
      <rPr>
        <sz val="11"/>
        <rFont val="Arial CE"/>
        <family val="2"/>
        <charset val="238"/>
      </rPr>
      <t>Hotel Slunečná Louka, Lipno</t>
    </r>
  </si>
  <si>
    <t>Struhařová Eva</t>
  </si>
  <si>
    <t>evcazlin@volny.cz</t>
  </si>
  <si>
    <t>Jordová Jana</t>
  </si>
  <si>
    <t>jana.jordova@seznam.cz</t>
  </si>
  <si>
    <t>jarmilaferusova@seznam.cz</t>
  </si>
  <si>
    <t>Jarmila Ferusová</t>
  </si>
  <si>
    <t>Marie Novotná</t>
  </si>
  <si>
    <t>Statutár</t>
  </si>
  <si>
    <t>vyřizuje</t>
  </si>
  <si>
    <t>Jana Hutyrová</t>
  </si>
  <si>
    <t>jana.hutyrova@seznam.cz</t>
  </si>
  <si>
    <t>Zdenka Kymlová</t>
  </si>
  <si>
    <t>z.kymlova@seznam.cz</t>
  </si>
  <si>
    <t>Miroslav Fritz</t>
  </si>
  <si>
    <t>Kateřina Kupčíková</t>
  </si>
  <si>
    <t>mail</t>
  </si>
  <si>
    <t>reditel@czp-zk.cz</t>
  </si>
  <si>
    <t>Milada Netroufalová</t>
  </si>
  <si>
    <t>stp.zlin@gmail.com</t>
  </si>
  <si>
    <t>jana.hutyrová@seznam.cz</t>
  </si>
  <si>
    <t>Dagmar Holíková</t>
  </si>
  <si>
    <t>holikovadasa@seznam.cz</t>
  </si>
  <si>
    <t>Dita Neudeková</t>
  </si>
  <si>
    <t>dablik.ditula@seznam.cz</t>
  </si>
  <si>
    <t>Petra Malá</t>
  </si>
  <si>
    <t>petramala1@seznam.cz</t>
  </si>
  <si>
    <t>Anna Vařáková</t>
  </si>
  <si>
    <t xml:space="preserve"> MUDr. Vladimír Holoubek</t>
  </si>
  <si>
    <t>vaskova@prodravenohy.cz</t>
  </si>
  <si>
    <t>Jana Vašková</t>
  </si>
  <si>
    <t>Hana Strouhalová</t>
  </si>
  <si>
    <t>ucetni@admac.cz</t>
  </si>
  <si>
    <t>Hynek Steska, Mgr.</t>
  </si>
  <si>
    <t>Jana Malíšková</t>
  </si>
  <si>
    <t>jana.maliskova@szszlin.cz</t>
  </si>
  <si>
    <t>Zdenka Barošová</t>
  </si>
  <si>
    <t>zdenka@ideazone.cz</t>
  </si>
  <si>
    <t>MUDr. Eva Hegmonová</t>
  </si>
  <si>
    <t>Ing. Silvie Staňková</t>
  </si>
  <si>
    <t>s.stankova@centrumlb.cz</t>
  </si>
  <si>
    <t>Marie Ryšková</t>
  </si>
  <si>
    <t>ryskova@zivotastrom.cz</t>
  </si>
  <si>
    <t>administrace.cckzlin@volny.cz</t>
  </si>
  <si>
    <t>Veronika Boráňová</t>
  </si>
  <si>
    <t>Mgr. Helena Schwarczová</t>
  </si>
  <si>
    <t>Jana Vajdíková</t>
  </si>
  <si>
    <t>provozni@pahop.cz</t>
  </si>
  <si>
    <t>Markéta Špačková</t>
  </si>
  <si>
    <t>sanceprozivot@seznam.cz</t>
  </si>
  <si>
    <t>Ing. Zdenka Kymlová</t>
  </si>
  <si>
    <t>Marta Pečeňová</t>
  </si>
  <si>
    <t>Markéta Chromková</t>
  </si>
  <si>
    <t>projekty@zasklem.com</t>
  </si>
  <si>
    <t>Petra Holubová</t>
  </si>
  <si>
    <t>petra.holubova@szszlin.cz</t>
  </si>
  <si>
    <t>Orgán</t>
  </si>
  <si>
    <t>mám nakrytou</t>
  </si>
  <si>
    <r>
      <t>číslo smlouvy:</t>
    </r>
    <r>
      <rPr>
        <b/>
        <sz val="9"/>
        <color rgb="FFFF0000"/>
        <rFont val="Arial CE"/>
        <charset val="238"/>
      </rPr>
      <t>záloha</t>
    </r>
  </si>
  <si>
    <t>RMZ</t>
  </si>
  <si>
    <t xml:space="preserve">Výuka poskytování předlékařské první pomoci pro žáky 9. tříd ve Zlíně </t>
  </si>
  <si>
    <t>Vybavení Humanitární jednotky OS ČČK Zlín</t>
  </si>
  <si>
    <t>Rekondiční pobyt</t>
  </si>
  <si>
    <t>Canisterapeutická činnost</t>
  </si>
  <si>
    <t>Příspěvek na pořízení síťových jízdenek MHD a vstupenek do ZOO Lešná pro dárce krve ze Zlína, držitele Zlaté medaile MUDr. Janského</t>
  </si>
  <si>
    <t>Intenzivní kampaň získávání a oceňování bezpříspěvkových dárců krve</t>
  </si>
  <si>
    <t>Na činnost</t>
  </si>
  <si>
    <t>Handicap Zlín, z.s. IČO 46277633</t>
  </si>
  <si>
    <t>Česká obuvnická a kožedělná asociace, IČO 26982510</t>
  </si>
  <si>
    <t>Mateřské centrum MateříDoušek, z.s., IČO 11760265</t>
  </si>
  <si>
    <t>Svaz diabetiků ČR, pobočný spolek Zlín,  IČO 61716936</t>
  </si>
  <si>
    <t>název akce</t>
  </si>
  <si>
    <t>Kč</t>
  </si>
  <si>
    <t xml:space="preserve">dotace
</t>
  </si>
  <si>
    <t>schvaluje</t>
  </si>
  <si>
    <t>3 fyzické osoby</t>
  </si>
  <si>
    <t>Preventivně zdravotní program pro osoby se zdravotním postižením</t>
  </si>
  <si>
    <t>Podiatrická poradna "Pro zdravé nohy"</t>
  </si>
  <si>
    <t xml:space="preserve">Mosty </t>
  </si>
  <si>
    <t xml:space="preserve">Výchova obyvatel k poskytování předlékařské první pomoci </t>
  </si>
  <si>
    <t>Dotace z Fondu zdraví pro rok 2025</t>
  </si>
  <si>
    <t>Centrum služeb a podpory Zlín, o.p.s., IČO 25300083</t>
  </si>
  <si>
    <t>TEPP Company s.r.o., IČO 04277252</t>
  </si>
  <si>
    <t xml:space="preserve">Hipoterapie, canisterapie a muzikoterapie pro děti s kombinovaným postižením </t>
  </si>
  <si>
    <t>Oblastní kolo soutěže Mladých zdravotníků</t>
  </si>
  <si>
    <t>Výuka poskytování předlékařské první pomoci pro žáky 9. tříd ve Zlíně</t>
  </si>
  <si>
    <t xml:space="preserve">Diagnostické a poradenské centrum v oblasti péče o nohy </t>
  </si>
  <si>
    <t xml:space="preserve">Nošení dětí s ohledem na zdravý vývoj </t>
  </si>
  <si>
    <t>Homeopatie a zdraví dětí</t>
  </si>
  <si>
    <t xml:space="preserve">Zdravý vývoj nohou a pohybového aparátu dětí </t>
  </si>
  <si>
    <t>Spolu ke koním</t>
  </si>
  <si>
    <t xml:space="preserve">Workshop kimchi </t>
  </si>
  <si>
    <t>Cesta ke zdravému stáří</t>
  </si>
  <si>
    <t xml:space="preserve">Nordic walking pro seniory </t>
  </si>
  <si>
    <t xml:space="preserve">Mobilní specializovaná paliativní péče </t>
  </si>
  <si>
    <t>ZMZ</t>
  </si>
  <si>
    <t>Centrum pro léčbu bolesti a paliativní medicínu s.r.o., IČO 02570459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</si>
</sst>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č&quot;_-;\-* #,##0.00\ &quot;Kč&quot;_-;_-* &quot;-&quot;??\ &quot;Kč&quot;_-;_-@_-"/>
    <numFmt numFmtId="164" formatCode="#,##0.0"/>
    <numFmt numFmtId="165" formatCode="_-* #,##0\ [$Kč-405]_-;\-* #,##0\ [$Kč-405]_-;_-* &quot;-&quot;??\ [$Kč-405]_-;_-@_-"/>
    <numFmt numFmtId="166" formatCode="_-* #,##0.00\ _K_č_-;\-* #,##0.00\ _K_č_-;_-* &quot;-&quot;??\ _K_č_-;_-@_-"/>
  </numFmts>
  <fonts count="26" x14ac:knownFonts="1">
    <font>
      <sz val="10"/>
      <name val="Arial CE"/>
      <charset val="238"/>
    </font>
    <font>
      <sz val="11"/>
      <color theme="1"/>
      <name val="Calibri"/>
      <family val="2"/>
      <charset val="238"/>
      <scheme val="minor"/>
    </font>
    <font>
      <sz val="10"/>
      <name val="Arial CE"/>
      <charset val="238"/>
    </font>
    <font>
      <b/>
      <sz val="11"/>
      <name val="Arial CE"/>
      <family val="2"/>
      <charset val="238"/>
    </font>
    <font>
      <b/>
      <u/>
      <sz val="10"/>
      <name val="Arial CE"/>
      <charset val="238"/>
    </font>
    <font>
      <b/>
      <u/>
      <sz val="14"/>
      <name val="Arial CE"/>
      <charset val="238"/>
    </font>
    <font>
      <b/>
      <sz val="12"/>
      <name val="Arial CE"/>
      <charset val="238"/>
    </font>
    <font>
      <sz val="11"/>
      <name val="Arial CE"/>
      <family val="2"/>
      <charset val="238"/>
    </font>
    <font>
      <b/>
      <sz val="11"/>
      <name val="Arial CE"/>
      <charset val="238"/>
    </font>
    <font>
      <b/>
      <sz val="9"/>
      <name val="Arial CE"/>
      <charset val="238"/>
    </font>
    <font>
      <i/>
      <sz val="11"/>
      <name val="Arial CE"/>
      <charset val="238"/>
    </font>
    <font>
      <sz val="10"/>
      <name val="Arial CE"/>
      <family val="2"/>
      <charset val="238"/>
    </font>
    <font>
      <sz val="11"/>
      <name val="Arial CE"/>
      <charset val="238"/>
    </font>
    <font>
      <b/>
      <sz val="10"/>
      <name val="Arial CE"/>
      <charset val="238"/>
    </font>
    <font>
      <sz val="14"/>
      <name val="Arial CE"/>
      <charset val="238"/>
    </font>
    <font>
      <b/>
      <sz val="14"/>
      <name val="Arial CE"/>
      <charset val="238"/>
    </font>
    <font>
      <b/>
      <sz val="12"/>
      <name val="Arial CE"/>
      <family val="2"/>
      <charset val="238"/>
    </font>
    <font>
      <b/>
      <i/>
      <sz val="11"/>
      <color rgb="FFFF0000"/>
      <name val="Arial CE"/>
      <charset val="238"/>
    </font>
    <font>
      <b/>
      <sz val="11"/>
      <color theme="1"/>
      <name val="Arial Narrow"/>
      <family val="2"/>
      <charset val="238"/>
    </font>
    <font>
      <u/>
      <sz val="10"/>
      <color theme="10"/>
      <name val="Arial CE"/>
      <charset val="238"/>
    </font>
    <font>
      <sz val="10"/>
      <color rgb="FFFF0000"/>
      <name val="Arial CE"/>
      <charset val="238"/>
    </font>
    <font>
      <b/>
      <sz val="9"/>
      <color rgb="FFFF0000"/>
      <name val="Arial CE"/>
      <charset val="238"/>
    </font>
    <font>
      <b/>
      <sz val="11"/>
      <color rgb="FFFF0000"/>
      <name val="Arial CE"/>
      <charset val="238"/>
    </font>
    <font>
      <b/>
      <u/>
      <sz val="12"/>
      <name val="Arial CE"/>
      <charset val="238"/>
    </font>
    <font>
      <sz val="10"/>
      <name val="Arial"/>
      <family val="2"/>
      <charset val="238"/>
    </font>
    <font>
      <sz val="10"/>
      <color rgb="FF000000"/>
      <name val="Arial"/>
      <family val="2"/>
      <charset val="238"/>
    </font>
  </fonts>
  <fills count="7">
    <fill>
      <patternFill patternType="none"/>
    </fill>
    <fill>
      <patternFill patternType="gray125"/>
    </fill>
    <fill>
      <patternFill patternType="solid">
        <fgColor indexed="47"/>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s>
  <cellStyleXfs count="5">
    <xf numFmtId="0" fontId="0" fillId="0" borderId="0"/>
    <xf numFmtId="44" fontId="1" fillId="0" borderId="0" applyFont="0" applyFill="0" applyBorder="0" applyAlignment="0" applyProtection="0"/>
    <xf numFmtId="0" fontId="19" fillId="0" borderId="0" applyNumberFormat="0" applyFill="0" applyBorder="0" applyAlignment="0" applyProtection="0"/>
    <xf numFmtId="166" fontId="2" fillId="0" borderId="0" applyFont="0" applyFill="0" applyBorder="0" applyAlignment="0" applyProtection="0"/>
    <xf numFmtId="0" fontId="2" fillId="0" borderId="0"/>
  </cellStyleXfs>
  <cellXfs count="181">
    <xf numFmtId="0" fontId="0" fillId="0" borderId="0" xfId="0"/>
    <xf numFmtId="0" fontId="0" fillId="0" borderId="0" xfId="0" applyFill="1"/>
    <xf numFmtId="0" fontId="3" fillId="0" borderId="0" xfId="0" applyFont="1" applyFill="1" applyAlignment="1">
      <alignment horizontal="center"/>
    </xf>
    <xf numFmtId="0" fontId="0" fillId="0" borderId="0" xfId="0" applyFill="1" applyAlignment="1">
      <alignment horizontal="left" vertical="center" wrapText="1"/>
    </xf>
    <xf numFmtId="0" fontId="0" fillId="0" borderId="0" xfId="0" applyFill="1" applyBorder="1" applyAlignment="1">
      <alignment horizontal="right"/>
    </xf>
    <xf numFmtId="0" fontId="0" fillId="0" borderId="0" xfId="0" applyFill="1" applyBorder="1"/>
    <xf numFmtId="49" fontId="0" fillId="0" borderId="0" xfId="0" applyNumberFormat="1" applyFill="1" applyBorder="1" applyAlignment="1">
      <alignment horizontal="left" vertical="center" readingOrder="1"/>
    </xf>
    <xf numFmtId="0" fontId="7" fillId="0" borderId="0" xfId="0" applyFont="1" applyFill="1" applyBorder="1"/>
    <xf numFmtId="0" fontId="2" fillId="0" borderId="0" xfId="0" applyFont="1" applyFill="1" applyBorder="1"/>
    <xf numFmtId="0" fontId="9" fillId="0" borderId="0" xfId="0" applyFont="1" applyFill="1"/>
    <xf numFmtId="0" fontId="3" fillId="2" borderId="1" xfId="0" applyFont="1" applyFill="1" applyBorder="1" applyAlignment="1">
      <alignment wrapText="1"/>
    </xf>
    <xf numFmtId="0" fontId="3" fillId="2" borderId="1" xfId="0" applyFont="1" applyFill="1" applyBorder="1" applyAlignment="1">
      <alignment horizontal="right" wrapText="1"/>
    </xf>
    <xf numFmtId="0" fontId="7" fillId="0" borderId="1" xfId="0" applyFont="1" applyFill="1" applyBorder="1" applyAlignment="1">
      <alignment horizontal="center" vertical="center"/>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left" vertical="center" wrapText="1" readingOrder="1"/>
    </xf>
    <xf numFmtId="49" fontId="7" fillId="0" borderId="1" xfId="0" applyNumberFormat="1" applyFont="1" applyFill="1" applyBorder="1" applyAlignment="1">
      <alignment wrapText="1"/>
    </xf>
    <xf numFmtId="3" fontId="7" fillId="0" borderId="1" xfId="0" applyNumberFormat="1" applyFont="1" applyFill="1" applyBorder="1"/>
    <xf numFmtId="3" fontId="8" fillId="0" borderId="1" xfId="0" applyNumberFormat="1" applyFont="1" applyFill="1" applyBorder="1"/>
    <xf numFmtId="0" fontId="11" fillId="0" borderId="0" xfId="0" applyFont="1" applyFill="1"/>
    <xf numFmtId="0" fontId="3" fillId="0" borderId="0" xfId="0" applyFont="1" applyFill="1" applyBorder="1"/>
    <xf numFmtId="0" fontId="14" fillId="0" borderId="0" xfId="0" applyFont="1" applyFill="1" applyBorder="1"/>
    <xf numFmtId="49" fontId="15" fillId="0" borderId="0" xfId="0" applyNumberFormat="1" applyFont="1" applyFill="1" applyBorder="1" applyAlignment="1">
      <alignment horizontal="left" vertical="center" readingOrder="1"/>
    </xf>
    <xf numFmtId="49" fontId="14" fillId="0" borderId="0" xfId="0" applyNumberFormat="1" applyFont="1" applyFill="1" applyBorder="1" applyAlignment="1">
      <alignment horizontal="left" vertical="center" readingOrder="1"/>
    </xf>
    <xf numFmtId="0" fontId="16" fillId="0" borderId="0" xfId="0" applyFont="1" applyFill="1" applyBorder="1"/>
    <xf numFmtId="0" fontId="0" fillId="0" borderId="0" xfId="0" applyFill="1" applyAlignment="1">
      <alignment horizontal="right"/>
    </xf>
    <xf numFmtId="49" fontId="0" fillId="0" borderId="0" xfId="0" applyNumberFormat="1" applyFill="1" applyAlignment="1">
      <alignment horizontal="left" vertical="center" readingOrder="1"/>
    </xf>
    <xf numFmtId="0" fontId="7" fillId="0" borderId="0" xfId="0" applyFont="1" applyFill="1"/>
    <xf numFmtId="0" fontId="2" fillId="0" borderId="0" xfId="0" applyFont="1" applyFill="1"/>
    <xf numFmtId="49" fontId="16" fillId="0" borderId="0" xfId="0" applyNumberFormat="1" applyFont="1" applyFill="1" applyAlignment="1">
      <alignment horizontal="center" vertical="center" readingOrder="1"/>
    </xf>
    <xf numFmtId="49" fontId="7" fillId="0" borderId="1" xfId="0" applyNumberFormat="1" applyFont="1" applyFill="1" applyBorder="1" applyAlignment="1">
      <alignment vertical="center" wrapText="1"/>
    </xf>
    <xf numFmtId="3" fontId="7" fillId="0" borderId="1" xfId="0" applyNumberFormat="1" applyFont="1" applyFill="1" applyBorder="1" applyAlignment="1">
      <alignment vertical="center"/>
    </xf>
    <xf numFmtId="3" fontId="8" fillId="0" borderId="1" xfId="0" applyNumberFormat="1" applyFont="1" applyFill="1" applyBorder="1" applyAlignment="1">
      <alignment vertical="center"/>
    </xf>
    <xf numFmtId="3" fontId="8" fillId="0" borderId="1" xfId="0" applyNumberFormat="1" applyFont="1" applyFill="1" applyBorder="1" applyAlignment="1">
      <alignment horizontal="right" vertical="center"/>
    </xf>
    <xf numFmtId="3" fontId="7"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49" fontId="7" fillId="3" borderId="1" xfId="0" applyNumberFormat="1" applyFont="1" applyFill="1" applyBorder="1" applyAlignment="1">
      <alignment vertical="center" wrapText="1"/>
    </xf>
    <xf numFmtId="3" fontId="7" fillId="3" borderId="1" xfId="0" applyNumberFormat="1" applyFont="1" applyFill="1" applyBorder="1" applyAlignment="1">
      <alignment vertical="center"/>
    </xf>
    <xf numFmtId="3" fontId="7" fillId="3" borderId="1" xfId="0" applyNumberFormat="1" applyFont="1" applyFill="1" applyBorder="1" applyAlignment="1">
      <alignment horizontal="right" vertical="center"/>
    </xf>
    <xf numFmtId="0" fontId="7" fillId="3" borderId="1" xfId="0" applyFont="1" applyFill="1" applyBorder="1" applyAlignment="1">
      <alignment horizontal="right" vertical="center"/>
    </xf>
    <xf numFmtId="49" fontId="8" fillId="0" borderId="0" xfId="0" applyNumberFormat="1" applyFont="1" applyFill="1" applyBorder="1" applyAlignment="1">
      <alignment vertical="center" wrapText="1"/>
    </xf>
    <xf numFmtId="0" fontId="7" fillId="3" borderId="1" xfId="0" applyFont="1" applyFill="1" applyBorder="1"/>
    <xf numFmtId="3" fontId="6" fillId="0" borderId="1" xfId="0" applyNumberFormat="1" applyFont="1" applyFill="1" applyBorder="1" applyAlignment="1">
      <alignment horizontal="right" vertical="center"/>
    </xf>
    <xf numFmtId="3" fontId="8" fillId="0" borderId="1" xfId="0" applyNumberFormat="1" applyFont="1" applyFill="1" applyBorder="1" applyAlignment="1">
      <alignment horizontal="right" vertical="center" wrapText="1"/>
    </xf>
    <xf numFmtId="49" fontId="3" fillId="0" borderId="1" xfId="0" applyNumberFormat="1" applyFont="1" applyFill="1" applyBorder="1" applyAlignment="1">
      <alignment vertical="center" wrapText="1"/>
    </xf>
    <xf numFmtId="49" fontId="8" fillId="0" borderId="3" xfId="0" applyNumberFormat="1" applyFont="1" applyFill="1" applyBorder="1" applyAlignment="1">
      <alignment horizontal="left" vertical="center" wrapText="1" readingOrder="1"/>
    </xf>
    <xf numFmtId="3" fontId="7" fillId="0" borderId="3" xfId="0" applyNumberFormat="1" applyFont="1" applyFill="1" applyBorder="1" applyAlignment="1">
      <alignment vertical="center"/>
    </xf>
    <xf numFmtId="3" fontId="8" fillId="0" borderId="3" xfId="0"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6" fillId="0" borderId="0" xfId="0" applyFont="1" applyFill="1" applyAlignment="1">
      <alignment horizontal="left" wrapText="1"/>
    </xf>
    <xf numFmtId="49" fontId="3" fillId="0" borderId="1" xfId="0" applyNumberFormat="1" applyFont="1" applyFill="1" applyBorder="1" applyAlignment="1">
      <alignment horizontal="left" vertical="center" wrapText="1" readingOrder="1"/>
    </xf>
    <xf numFmtId="3" fontId="3" fillId="0" borderId="1" xfId="0" applyNumberFormat="1" applyFont="1" applyFill="1" applyBorder="1" applyAlignment="1">
      <alignment vertical="center"/>
    </xf>
    <xf numFmtId="49" fontId="3" fillId="3" borderId="1" xfId="0" applyNumberFormat="1" applyFont="1" applyFill="1" applyBorder="1" applyAlignment="1">
      <alignment vertical="center" wrapText="1"/>
    </xf>
    <xf numFmtId="49" fontId="3" fillId="3" borderId="1" xfId="0" applyNumberFormat="1" applyFont="1" applyFill="1" applyBorder="1" applyAlignment="1">
      <alignment horizontal="left" vertical="center" wrapText="1" readingOrder="1"/>
    </xf>
    <xf numFmtId="3" fontId="3" fillId="3" borderId="1" xfId="0" applyNumberFormat="1" applyFont="1" applyFill="1" applyBorder="1" applyAlignment="1">
      <alignment vertical="center"/>
    </xf>
    <xf numFmtId="0" fontId="7" fillId="3" borderId="1" xfId="0" applyFont="1" applyFill="1" applyBorder="1" applyAlignment="1">
      <alignment horizontal="left" vertical="center" wrapText="1"/>
    </xf>
    <xf numFmtId="3" fontId="7" fillId="5" borderId="1" xfId="0" applyNumberFormat="1" applyFont="1" applyFill="1" applyBorder="1"/>
    <xf numFmtId="3" fontId="3" fillId="5" borderId="1" xfId="0" applyNumberFormat="1" applyFont="1" applyFill="1" applyBorder="1"/>
    <xf numFmtId="3" fontId="7" fillId="5" borderId="1" xfId="0" applyNumberFormat="1" applyFont="1" applyFill="1" applyBorder="1" applyAlignment="1">
      <alignment horizontal="right"/>
    </xf>
    <xf numFmtId="3" fontId="0" fillId="5" borderId="1" xfId="0" applyNumberFormat="1" applyFill="1" applyBorder="1" applyAlignment="1">
      <alignment horizontal="left" vertical="center" wrapText="1"/>
    </xf>
    <xf numFmtId="49" fontId="6" fillId="0" borderId="0" xfId="0" applyNumberFormat="1" applyFont="1" applyFill="1" applyBorder="1" applyAlignment="1">
      <alignment horizontal="left" vertical="center" wrapText="1" readingOrder="1"/>
    </xf>
    <xf numFmtId="49" fontId="17" fillId="0" borderId="0" xfId="0" applyNumberFormat="1" applyFont="1" applyFill="1" applyBorder="1" applyAlignment="1">
      <alignment vertical="center" wrapText="1"/>
    </xf>
    <xf numFmtId="0" fontId="8" fillId="0" borderId="0" xfId="0" applyFont="1" applyFill="1" applyBorder="1"/>
    <xf numFmtId="165" fontId="6" fillId="0" borderId="0" xfId="1" applyNumberFormat="1" applyFont="1" applyFill="1" applyBorder="1" applyAlignment="1">
      <alignment vertical="center" readingOrder="1"/>
    </xf>
    <xf numFmtId="0" fontId="5" fillId="0" borderId="0" xfId="0" applyFont="1" applyFill="1" applyBorder="1" applyAlignment="1">
      <alignment horizontal="center"/>
    </xf>
    <xf numFmtId="3" fontId="8" fillId="4" borderId="1" xfId="0" applyNumberFormat="1" applyFont="1" applyFill="1" applyBorder="1" applyAlignment="1">
      <alignment horizontal="right" vertical="center"/>
    </xf>
    <xf numFmtId="3" fontId="10" fillId="3" borderId="1" xfId="0" applyNumberFormat="1" applyFont="1" applyFill="1" applyBorder="1" applyAlignment="1">
      <alignment horizontal="right" vertical="center"/>
    </xf>
    <xf numFmtId="3" fontId="10" fillId="4" borderId="1" xfId="0" applyNumberFormat="1" applyFont="1" applyFill="1" applyBorder="1" applyAlignment="1">
      <alignment horizontal="right"/>
    </xf>
    <xf numFmtId="0" fontId="5" fillId="0" borderId="0" xfId="0" applyFont="1" applyAlignment="1">
      <alignment horizontal="center"/>
    </xf>
    <xf numFmtId="0" fontId="15" fillId="0" borderId="0" xfId="0" applyFont="1" applyFill="1" applyAlignment="1">
      <alignment horizontal="left" wrapText="1"/>
    </xf>
    <xf numFmtId="165" fontId="6" fillId="0" borderId="0" xfId="1" applyNumberFormat="1" applyFont="1" applyFill="1" applyBorder="1" applyAlignment="1">
      <alignment horizontal="right" vertical="center" readingOrder="1"/>
    </xf>
    <xf numFmtId="0" fontId="9" fillId="0" borderId="1" xfId="0" applyFont="1" applyFill="1" applyBorder="1" applyAlignment="1">
      <alignment wrapText="1"/>
    </xf>
    <xf numFmtId="0" fontId="0" fillId="0" borderId="1" xfId="0" applyFill="1" applyBorder="1"/>
    <xf numFmtId="0" fontId="0" fillId="0" borderId="0" xfId="0" applyFill="1" applyAlignment="1">
      <alignment horizontal="center" vertical="center"/>
    </xf>
    <xf numFmtId="0" fontId="11" fillId="0" borderId="0" xfId="0" applyFont="1" applyFill="1" applyAlignment="1">
      <alignment horizontal="center" vertical="center"/>
    </xf>
    <xf numFmtId="0" fontId="19" fillId="0" borderId="0" xfId="2" applyFill="1"/>
    <xf numFmtId="0" fontId="0" fillId="4" borderId="0" xfId="0" applyFill="1"/>
    <xf numFmtId="3" fontId="10" fillId="4" borderId="1" xfId="0" applyNumberFormat="1" applyFont="1" applyFill="1" applyBorder="1" applyAlignment="1">
      <alignment horizontal="right" vertical="center"/>
    </xf>
    <xf numFmtId="0" fontId="7" fillId="4" borderId="1" xfId="0" applyFont="1" applyFill="1" applyBorder="1" applyAlignment="1">
      <alignment horizontal="center" vertical="center"/>
    </xf>
    <xf numFmtId="49" fontId="3" fillId="4" borderId="1" xfId="0" applyNumberFormat="1" applyFont="1" applyFill="1" applyBorder="1" applyAlignment="1">
      <alignment vertical="center" wrapText="1"/>
    </xf>
    <xf numFmtId="49" fontId="8" fillId="4" borderId="1" xfId="0" applyNumberFormat="1" applyFont="1" applyFill="1" applyBorder="1" applyAlignment="1">
      <alignment horizontal="left" vertical="center" wrapText="1" readingOrder="1"/>
    </xf>
    <xf numFmtId="0" fontId="11" fillId="4" borderId="0" xfId="0" applyFont="1" applyFill="1" applyAlignment="1">
      <alignment horizontal="center" vertical="center"/>
    </xf>
    <xf numFmtId="0" fontId="11" fillId="4" borderId="0" xfId="0" applyFont="1" applyFill="1"/>
    <xf numFmtId="3" fontId="8" fillId="4" borderId="1" xfId="0" applyNumberFormat="1" applyFont="1" applyFill="1" applyBorder="1" applyAlignment="1">
      <alignment horizontal="right" vertical="center" wrapText="1"/>
    </xf>
    <xf numFmtId="3" fontId="22" fillId="4" borderId="1" xfId="0" applyNumberFormat="1" applyFont="1" applyFill="1" applyBorder="1" applyAlignment="1">
      <alignment horizontal="right" vertical="center"/>
    </xf>
    <xf numFmtId="3" fontId="22" fillId="4" borderId="1" xfId="0" applyNumberFormat="1" applyFont="1" applyFill="1" applyBorder="1" applyAlignment="1">
      <alignment horizontal="right" vertical="center" wrapText="1"/>
    </xf>
    <xf numFmtId="0" fontId="7" fillId="0" borderId="4" xfId="0" applyFont="1" applyFill="1" applyBorder="1" applyAlignment="1">
      <alignment horizontal="left" vertical="center" wrapText="1"/>
    </xf>
    <xf numFmtId="0" fontId="0" fillId="0" borderId="4" xfId="0" applyFill="1" applyBorder="1" applyAlignment="1">
      <alignment horizontal="left" vertical="center" wrapText="1"/>
    </xf>
    <xf numFmtId="49" fontId="7" fillId="0" borderId="4" xfId="0" applyNumberFormat="1" applyFont="1" applyFill="1" applyBorder="1" applyAlignment="1">
      <alignment horizontal="left" vertical="center" wrapText="1" readingOrder="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1" xfId="0" applyFill="1" applyBorder="1" applyAlignment="1">
      <alignment horizontal="center" vertical="center"/>
    </xf>
    <xf numFmtId="0" fontId="19" fillId="0" borderId="1" xfId="2" applyFill="1" applyBorder="1"/>
    <xf numFmtId="0" fontId="11" fillId="0" borderId="1" xfId="0" applyFont="1" applyFill="1" applyBorder="1" applyAlignment="1">
      <alignment horizontal="center" vertical="center"/>
    </xf>
    <xf numFmtId="0" fontId="11" fillId="0" borderId="1" xfId="0" applyFont="1" applyFill="1" applyBorder="1"/>
    <xf numFmtId="0" fontId="11" fillId="0" borderId="1" xfId="0" applyFont="1" applyFill="1" applyBorder="1" applyAlignment="1">
      <alignment horizontal="right"/>
    </xf>
    <xf numFmtId="0" fontId="0" fillId="0" borderId="1" xfId="0" applyFill="1" applyBorder="1" applyAlignment="1">
      <alignment horizontal="right"/>
    </xf>
    <xf numFmtId="0" fontId="20" fillId="0" borderId="1" xfId="0" applyFont="1" applyFill="1" applyBorder="1"/>
    <xf numFmtId="0" fontId="0" fillId="0" borderId="1" xfId="0" applyBorder="1"/>
    <xf numFmtId="0" fontId="0" fillId="4" borderId="1" xfId="0" applyFill="1" applyBorder="1"/>
    <xf numFmtId="0" fontId="11" fillId="4" borderId="1" xfId="0" applyFont="1" applyFill="1" applyBorder="1"/>
    <xf numFmtId="0" fontId="0" fillId="4" borderId="1" xfId="0" applyFont="1" applyFill="1" applyBorder="1"/>
    <xf numFmtId="0" fontId="19" fillId="4" borderId="1" xfId="2" applyFill="1" applyBorder="1"/>
    <xf numFmtId="0" fontId="0" fillId="0" borderId="1" xfId="0" applyFont="1" applyFill="1" applyBorder="1"/>
    <xf numFmtId="3" fontId="8" fillId="4" borderId="3" xfId="0" applyNumberFormat="1" applyFont="1" applyFill="1" applyBorder="1" applyAlignment="1">
      <alignment horizontal="right" vertical="center"/>
    </xf>
    <xf numFmtId="0" fontId="0" fillId="0" borderId="8" xfId="0" applyFont="1" applyFill="1" applyBorder="1" applyAlignment="1">
      <alignment horizontal="left" vertical="center" wrapText="1"/>
    </xf>
    <xf numFmtId="0" fontId="11" fillId="0" borderId="2" xfId="0" applyFont="1" applyFill="1" applyBorder="1" applyAlignment="1">
      <alignment horizontal="center" vertical="center"/>
    </xf>
    <xf numFmtId="49" fontId="2" fillId="0" borderId="0" xfId="0" applyNumberFormat="1" applyFont="1" applyFill="1" applyAlignment="1">
      <alignment horizontal="left" vertical="center" readingOrder="1"/>
    </xf>
    <xf numFmtId="0" fontId="25" fillId="0" borderId="1" xfId="0" applyFont="1" applyBorder="1" applyAlignment="1">
      <alignment vertical="center" wrapText="1"/>
    </xf>
    <xf numFmtId="0" fontId="25" fillId="0" borderId="10" xfId="0" applyFont="1" applyBorder="1" applyAlignment="1">
      <alignment vertical="center" wrapText="1"/>
    </xf>
    <xf numFmtId="3" fontId="24" fillId="0" borderId="11" xfId="0" applyNumberFormat="1" applyFont="1" applyBorder="1" applyAlignment="1">
      <alignment horizontal="right" vertical="center"/>
    </xf>
    <xf numFmtId="0" fontId="25" fillId="0" borderId="12" xfId="0" applyFont="1" applyBorder="1" applyAlignment="1">
      <alignment vertical="center" wrapText="1"/>
    </xf>
    <xf numFmtId="0" fontId="25" fillId="0" borderId="3" xfId="0" applyFont="1" applyBorder="1" applyAlignment="1">
      <alignment vertical="center" wrapText="1"/>
    </xf>
    <xf numFmtId="3" fontId="0" fillId="0" borderId="0" xfId="0" applyNumberFormat="1"/>
    <xf numFmtId="3" fontId="24" fillId="0" borderId="13" xfId="0" applyNumberFormat="1" applyFont="1" applyBorder="1" applyAlignment="1">
      <alignment horizontal="right" vertical="center"/>
    </xf>
    <xf numFmtId="0" fontId="25" fillId="0" borderId="14" xfId="0" applyFont="1" applyBorder="1" applyAlignment="1">
      <alignment vertical="center" wrapText="1"/>
    </xf>
    <xf numFmtId="0" fontId="25" fillId="0" borderId="15" xfId="0" applyFont="1" applyBorder="1" applyAlignment="1">
      <alignment vertical="center" wrapText="1"/>
    </xf>
    <xf numFmtId="3" fontId="24" fillId="0" borderId="16" xfId="0" applyNumberFormat="1" applyFont="1" applyBorder="1" applyAlignment="1">
      <alignment horizontal="right" vertical="center"/>
    </xf>
    <xf numFmtId="0" fontId="25" fillId="0" borderId="17" xfId="0" applyFont="1" applyBorder="1" applyAlignment="1">
      <alignment vertical="center" wrapText="1"/>
    </xf>
    <xf numFmtId="0" fontId="25" fillId="0" borderId="18" xfId="0" applyFont="1" applyBorder="1" applyAlignment="1">
      <alignment vertical="center" wrapText="1"/>
    </xf>
    <xf numFmtId="3" fontId="24" fillId="0" borderId="19" xfId="0" applyNumberFormat="1" applyFont="1" applyBorder="1" applyAlignment="1">
      <alignment horizontal="right" vertical="center"/>
    </xf>
    <xf numFmtId="0" fontId="25" fillId="0" borderId="20" xfId="0" applyFont="1" applyBorder="1" applyAlignment="1">
      <alignment vertical="center" wrapText="1"/>
    </xf>
    <xf numFmtId="0" fontId="25" fillId="0" borderId="21" xfId="0" applyFont="1" applyBorder="1" applyAlignment="1">
      <alignment vertical="center" wrapText="1"/>
    </xf>
    <xf numFmtId="3" fontId="24" fillId="0" borderId="22" xfId="0" applyNumberFormat="1" applyFont="1" applyBorder="1" applyAlignment="1">
      <alignment horizontal="right" vertical="center"/>
    </xf>
    <xf numFmtId="0" fontId="9" fillId="0" borderId="1" xfId="0" applyFont="1" applyFill="1" applyBorder="1" applyAlignment="1">
      <alignment horizontal="center"/>
    </xf>
    <xf numFmtId="0" fontId="18" fillId="0" borderId="1" xfId="0" applyFont="1" applyBorder="1" applyAlignment="1">
      <alignment horizontal="center" vertical="center" wrapText="1"/>
    </xf>
    <xf numFmtId="0" fontId="9" fillId="0" borderId="2" xfId="0" applyFont="1" applyFill="1" applyBorder="1" applyAlignment="1">
      <alignment horizontal="center" wrapText="1"/>
    </xf>
    <xf numFmtId="0" fontId="9" fillId="0" borderId="3" xfId="0" applyFont="1" applyFill="1" applyBorder="1" applyAlignment="1">
      <alignment horizontal="center" wrapText="1"/>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xf>
    <xf numFmtId="49" fontId="3" fillId="2" borderId="1" xfId="0" applyNumberFormat="1" applyFont="1" applyFill="1" applyBorder="1" applyAlignment="1">
      <alignment horizontal="center" vertical="center" readingOrder="1"/>
    </xf>
    <xf numFmtId="0" fontId="7" fillId="2" borderId="1" xfId="0" applyFont="1" applyFill="1" applyBorder="1" applyAlignment="1">
      <alignment horizontal="center" vertical="center" readingOrder="1"/>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8" fillId="5" borderId="4" xfId="0" applyFont="1" applyFill="1" applyBorder="1" applyAlignment="1"/>
    <xf numFmtId="0" fontId="13" fillId="5" borderId="5" xfId="0" applyFont="1" applyFill="1" applyBorder="1" applyAlignment="1"/>
    <xf numFmtId="0" fontId="0" fillId="5" borderId="6" xfId="0" applyFill="1" applyBorder="1" applyAlignment="1"/>
    <xf numFmtId="165" fontId="6" fillId="0" borderId="0" xfId="1" applyNumberFormat="1" applyFont="1" applyFill="1" applyBorder="1" applyAlignment="1">
      <alignment horizontal="center" vertical="center" readingOrder="1"/>
    </xf>
    <xf numFmtId="0" fontId="4" fillId="0" borderId="0" xfId="0" applyFont="1" applyFill="1" applyAlignment="1"/>
    <xf numFmtId="0" fontId="5" fillId="0" borderId="0" xfId="0" applyFont="1" applyFill="1" applyBorder="1" applyAlignment="1">
      <alignment horizontal="center"/>
    </xf>
    <xf numFmtId="0" fontId="5" fillId="0" borderId="0" xfId="0" applyFont="1" applyAlignment="1">
      <alignment horizontal="center"/>
    </xf>
    <xf numFmtId="0" fontId="9" fillId="0" borderId="0" xfId="0" applyFont="1" applyFill="1" applyAlignment="1">
      <alignment horizontal="center"/>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23" fillId="0" borderId="0" xfId="0" applyFont="1" applyAlignment="1">
      <alignment horizontal="center"/>
    </xf>
    <xf numFmtId="0" fontId="25" fillId="0" borderId="2" xfId="0" applyFont="1" applyBorder="1" applyAlignment="1">
      <alignment vertical="center" wrapText="1"/>
    </xf>
    <xf numFmtId="3" fontId="24" fillId="0" borderId="23" xfId="0" applyNumberFormat="1" applyFont="1" applyBorder="1" applyAlignment="1">
      <alignment horizontal="right" vertical="center"/>
    </xf>
    <xf numFmtId="3" fontId="24" fillId="0" borderId="24" xfId="0" applyNumberFormat="1" applyFont="1" applyBorder="1" applyAlignment="1">
      <alignment horizontal="right" vertical="center"/>
    </xf>
    <xf numFmtId="49" fontId="3" fillId="6" borderId="26" xfId="0" applyNumberFormat="1" applyFont="1" applyFill="1" applyBorder="1" applyAlignment="1">
      <alignment horizontal="center" vertical="center"/>
    </xf>
    <xf numFmtId="0" fontId="11" fillId="0" borderId="28" xfId="0" applyFont="1" applyFill="1" applyBorder="1" applyAlignment="1">
      <alignment horizontal="center" vertical="center"/>
    </xf>
    <xf numFmtId="0" fontId="11" fillId="0" borderId="29" xfId="0" applyFont="1"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30" xfId="0" applyFill="1" applyBorder="1" applyAlignment="1">
      <alignment horizontal="center" vertical="center"/>
    </xf>
    <xf numFmtId="0" fontId="0" fillId="0" borderId="29" xfId="0" applyFill="1" applyBorder="1" applyAlignment="1">
      <alignment horizontal="center" vertical="center"/>
    </xf>
    <xf numFmtId="0" fontId="0" fillId="0" borderId="31" xfId="0" applyFill="1" applyBorder="1" applyAlignment="1">
      <alignment horizontal="center" vertical="center"/>
    </xf>
    <xf numFmtId="0" fontId="11" fillId="0" borderId="27" xfId="0" applyFont="1" applyFill="1" applyBorder="1" applyAlignment="1">
      <alignment horizontal="center" vertical="center"/>
    </xf>
    <xf numFmtId="49" fontId="3" fillId="6" borderId="31" xfId="0" applyNumberFormat="1" applyFont="1" applyFill="1" applyBorder="1" applyAlignment="1">
      <alignment horizontal="center" vertical="center"/>
    </xf>
    <xf numFmtId="0" fontId="3" fillId="6" borderId="25" xfId="0" applyFont="1" applyFill="1" applyBorder="1" applyAlignment="1">
      <alignment horizontal="center" wrapText="1"/>
    </xf>
    <xf numFmtId="0" fontId="3" fillId="6" borderId="32" xfId="0" applyFont="1" applyFill="1" applyBorder="1" applyAlignment="1">
      <alignment horizontal="center"/>
    </xf>
    <xf numFmtId="49" fontId="3" fillId="6" borderId="7" xfId="0" applyNumberFormat="1" applyFont="1" applyFill="1" applyBorder="1" applyAlignment="1">
      <alignment horizontal="center" vertical="center"/>
    </xf>
    <xf numFmtId="49" fontId="3" fillId="6" borderId="33" xfId="0" applyNumberFormat="1" applyFont="1" applyFill="1" applyBorder="1" applyAlignment="1">
      <alignment horizontal="center" vertical="center"/>
    </xf>
    <xf numFmtId="0" fontId="3" fillId="6" borderId="34" xfId="0" applyFont="1" applyFill="1" applyBorder="1" applyAlignment="1">
      <alignment horizontal="center" vertical="center"/>
    </xf>
    <xf numFmtId="0" fontId="3" fillId="6" borderId="32" xfId="0" applyFont="1" applyFill="1" applyBorder="1" applyAlignment="1">
      <alignment horizontal="center" vertical="center"/>
    </xf>
    <xf numFmtId="0" fontId="11" fillId="0" borderId="30" xfId="0" applyFont="1" applyFill="1" applyBorder="1" applyAlignment="1">
      <alignment horizontal="center" vertical="center"/>
    </xf>
    <xf numFmtId="0" fontId="25" fillId="0" borderId="35" xfId="0" applyFont="1" applyBorder="1" applyAlignment="1">
      <alignment vertical="center" wrapText="1"/>
    </xf>
    <xf numFmtId="0" fontId="25" fillId="0" borderId="36" xfId="0" applyFont="1" applyBorder="1" applyAlignment="1">
      <alignment vertical="center" wrapText="1"/>
    </xf>
    <xf numFmtId="3" fontId="24" fillId="0" borderId="37" xfId="0" applyNumberFormat="1" applyFont="1" applyBorder="1" applyAlignment="1">
      <alignment horizontal="right" vertical="center"/>
    </xf>
    <xf numFmtId="0" fontId="0" fillId="0" borderId="38" xfId="0" applyFill="1" applyBorder="1" applyAlignment="1">
      <alignment horizontal="center" vertical="center"/>
    </xf>
    <xf numFmtId="0" fontId="25" fillId="0" borderId="39" xfId="0" applyFont="1" applyBorder="1" applyAlignment="1">
      <alignment vertical="center" wrapText="1"/>
    </xf>
    <xf numFmtId="0" fontId="25" fillId="0" borderId="40" xfId="0" applyFont="1" applyBorder="1" applyAlignment="1">
      <alignment vertical="center" wrapText="1"/>
    </xf>
    <xf numFmtId="3" fontId="24" fillId="0" borderId="41" xfId="0" applyNumberFormat="1" applyFont="1" applyBorder="1" applyAlignment="1">
      <alignment horizontal="right" vertical="center"/>
    </xf>
    <xf numFmtId="0" fontId="0" fillId="0" borderId="42" xfId="0" applyFill="1" applyBorder="1" applyAlignment="1">
      <alignment horizontal="center" vertical="center"/>
    </xf>
  </cellXfs>
  <cellStyles count="5">
    <cellStyle name="Čárka 2" xfId="3"/>
    <cellStyle name="Hypertextový odkaz" xfId="2" builtinId="8"/>
    <cellStyle name="Měna" xfId="1" builtinId="4"/>
    <cellStyle name="Normální" xfId="0" builtinId="0"/>
    <cellStyle name="Normální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tp.zlin@gmail.com" TargetMode="External"/><Relationship Id="rId13" Type="http://schemas.openxmlformats.org/officeDocument/2006/relationships/hyperlink" Target="mailto:jarmilaferusova@seznam.cz" TargetMode="External"/><Relationship Id="rId18" Type="http://schemas.openxmlformats.org/officeDocument/2006/relationships/hyperlink" Target="mailto:petramala1@seznam.cz" TargetMode="External"/><Relationship Id="rId26" Type="http://schemas.openxmlformats.org/officeDocument/2006/relationships/hyperlink" Target="mailto:ryskova@zivotastrom.cz" TargetMode="External"/><Relationship Id="rId39" Type="http://schemas.openxmlformats.org/officeDocument/2006/relationships/printerSettings" Target="../printerSettings/printerSettings1.bin"/><Relationship Id="rId3" Type="http://schemas.openxmlformats.org/officeDocument/2006/relationships/hyperlink" Target="mailto:jarmilaferusova@seznam.cz" TargetMode="External"/><Relationship Id="rId21" Type="http://schemas.openxmlformats.org/officeDocument/2006/relationships/hyperlink" Target="mailto:ucetni@admac.cz" TargetMode="External"/><Relationship Id="rId34" Type="http://schemas.openxmlformats.org/officeDocument/2006/relationships/hyperlink" Target="mailto:sanceprozivot@seznam.cz" TargetMode="External"/><Relationship Id="rId7" Type="http://schemas.openxmlformats.org/officeDocument/2006/relationships/hyperlink" Target="mailto:stp.zlin@gmail.com" TargetMode="External"/><Relationship Id="rId12" Type="http://schemas.openxmlformats.org/officeDocument/2006/relationships/hyperlink" Target="mailto:jarmilaferusova@seznam.cz" TargetMode="External"/><Relationship Id="rId17" Type="http://schemas.openxmlformats.org/officeDocument/2006/relationships/hyperlink" Target="mailto:dablik.ditula@seznam.cz" TargetMode="External"/><Relationship Id="rId25" Type="http://schemas.openxmlformats.org/officeDocument/2006/relationships/hyperlink" Target="mailto:s.stankova@centrumlb.cz" TargetMode="External"/><Relationship Id="rId33" Type="http://schemas.openxmlformats.org/officeDocument/2006/relationships/hyperlink" Target="mailto:provozni@pahop.cz" TargetMode="External"/><Relationship Id="rId38" Type="http://schemas.openxmlformats.org/officeDocument/2006/relationships/hyperlink" Target="mailto:petra.holubova@szszlin.cz" TargetMode="External"/><Relationship Id="rId2" Type="http://schemas.openxmlformats.org/officeDocument/2006/relationships/hyperlink" Target="mailto:jana.jordova@seznam.cz" TargetMode="External"/><Relationship Id="rId16" Type="http://schemas.openxmlformats.org/officeDocument/2006/relationships/hyperlink" Target="mailto:holikovadasa@seznam.cz" TargetMode="External"/><Relationship Id="rId20" Type="http://schemas.openxmlformats.org/officeDocument/2006/relationships/hyperlink" Target="mailto:vaskova@prodravenohy.cz" TargetMode="External"/><Relationship Id="rId29" Type="http://schemas.openxmlformats.org/officeDocument/2006/relationships/hyperlink" Target="mailto:administrace.cckzlin@volny.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jarmilaferusova@seznam.cz" TargetMode="External"/><Relationship Id="rId24" Type="http://schemas.openxmlformats.org/officeDocument/2006/relationships/hyperlink" Target="mailto:zdenka@ideazone.cz" TargetMode="External"/><Relationship Id="rId32" Type="http://schemas.openxmlformats.org/officeDocument/2006/relationships/hyperlink" Target="mailto:administrace.cckzlin@volny.cz" TargetMode="External"/><Relationship Id="rId37" Type="http://schemas.openxmlformats.org/officeDocument/2006/relationships/hyperlink" Target="mailto:projekty@zasklem.com" TargetMode="External"/><Relationship Id="rId5" Type="http://schemas.openxmlformats.org/officeDocument/2006/relationships/hyperlink" Target="mailto:z.kymlova@seznam.cz" TargetMode="External"/><Relationship Id="rId15" Type="http://schemas.openxmlformats.org/officeDocument/2006/relationships/hyperlink" Target="mailto:jarmilaferusova@seznam.cz" TargetMode="External"/><Relationship Id="rId23" Type="http://schemas.openxmlformats.org/officeDocument/2006/relationships/hyperlink" Target="mailto:zdenka@ideazone.cz" TargetMode="External"/><Relationship Id="rId28" Type="http://schemas.openxmlformats.org/officeDocument/2006/relationships/hyperlink" Target="mailto:administrace.cckzlin@volny.cz" TargetMode="External"/><Relationship Id="rId36" Type="http://schemas.openxmlformats.org/officeDocument/2006/relationships/hyperlink" Target="mailto:z.kymlova@seznam.cz" TargetMode="External"/><Relationship Id="rId10" Type="http://schemas.openxmlformats.org/officeDocument/2006/relationships/hyperlink" Target="mailto:jana.hutyrov&#225;@seznam.cz" TargetMode="External"/><Relationship Id="rId19" Type="http://schemas.openxmlformats.org/officeDocument/2006/relationships/hyperlink" Target="mailto:vaskova@prodravenohy.cz" TargetMode="External"/><Relationship Id="rId31" Type="http://schemas.openxmlformats.org/officeDocument/2006/relationships/hyperlink" Target="mailto:administrace.cckzlin@volny.cz" TargetMode="External"/><Relationship Id="rId4" Type="http://schemas.openxmlformats.org/officeDocument/2006/relationships/hyperlink" Target="mailto:jana.hutyrova@seznam.cz" TargetMode="External"/><Relationship Id="rId9" Type="http://schemas.openxmlformats.org/officeDocument/2006/relationships/hyperlink" Target="mailto:stp.zlin@gmail.com" TargetMode="External"/><Relationship Id="rId14" Type="http://schemas.openxmlformats.org/officeDocument/2006/relationships/hyperlink" Target="mailto:jarmilaferusova@seznam.cz" TargetMode="External"/><Relationship Id="rId22" Type="http://schemas.openxmlformats.org/officeDocument/2006/relationships/hyperlink" Target="mailto:jana.maliskova@szszlin.cz" TargetMode="External"/><Relationship Id="rId27" Type="http://schemas.openxmlformats.org/officeDocument/2006/relationships/hyperlink" Target="mailto:administrace.cckzlin@volny.cz" TargetMode="External"/><Relationship Id="rId30" Type="http://schemas.openxmlformats.org/officeDocument/2006/relationships/hyperlink" Target="mailto:administrace.cckzlin@volny.cz" TargetMode="External"/><Relationship Id="rId35" Type="http://schemas.openxmlformats.org/officeDocument/2006/relationships/hyperlink" Target="mailto:stp.zlin@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ana.hutyrova@seznam.cz" TargetMode="External"/><Relationship Id="rId13" Type="http://schemas.openxmlformats.org/officeDocument/2006/relationships/hyperlink" Target="mailto:jana.maliskova@szszlin.cz" TargetMode="External"/><Relationship Id="rId3" Type="http://schemas.openxmlformats.org/officeDocument/2006/relationships/hyperlink" Target="mailto:jarmilaferusova@seznam.cz" TargetMode="External"/><Relationship Id="rId7" Type="http://schemas.openxmlformats.org/officeDocument/2006/relationships/hyperlink" Target="mailto:stp.zlin@gmail.com" TargetMode="External"/><Relationship Id="rId12" Type="http://schemas.openxmlformats.org/officeDocument/2006/relationships/hyperlink" Target="mailto:ucetni@admac.cz" TargetMode="External"/><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11" Type="http://schemas.openxmlformats.org/officeDocument/2006/relationships/hyperlink" Target="mailto:petramala1@seznam.cz" TargetMode="External"/><Relationship Id="rId5" Type="http://schemas.openxmlformats.org/officeDocument/2006/relationships/hyperlink" Target="mailto:z.kymlova@seznam.cz" TargetMode="External"/><Relationship Id="rId15" Type="http://schemas.openxmlformats.org/officeDocument/2006/relationships/hyperlink" Target="mailto:administrace.cckzlin@volny.cz" TargetMode="External"/><Relationship Id="rId10" Type="http://schemas.openxmlformats.org/officeDocument/2006/relationships/hyperlink" Target="mailto:dablik.ditula@seznam.cz" TargetMode="External"/><Relationship Id="rId4" Type="http://schemas.openxmlformats.org/officeDocument/2006/relationships/hyperlink" Target="mailto:jana.hutyrova@seznam.cz" TargetMode="External"/><Relationship Id="rId9" Type="http://schemas.openxmlformats.org/officeDocument/2006/relationships/hyperlink" Target="mailto:holikovadasa@seznam.cz" TargetMode="External"/><Relationship Id="rId14" Type="http://schemas.openxmlformats.org/officeDocument/2006/relationships/hyperlink" Target="mailto:zdenka@ideazone.cz"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rmilaferusova@seznam.cz" TargetMode="External"/><Relationship Id="rId7" Type="http://schemas.openxmlformats.org/officeDocument/2006/relationships/printerSettings" Target="../printerSettings/printerSettings2.bin"/><Relationship Id="rId2" Type="http://schemas.openxmlformats.org/officeDocument/2006/relationships/hyperlink" Target="mailto:jana.jordova@seznam.cz" TargetMode="External"/><Relationship Id="rId1" Type="http://schemas.openxmlformats.org/officeDocument/2006/relationships/hyperlink" Target="mailto:evcazlin@volny.cz" TargetMode="External"/><Relationship Id="rId6" Type="http://schemas.openxmlformats.org/officeDocument/2006/relationships/hyperlink" Target="mailto:reditel@czp-zk.cz" TargetMode="External"/><Relationship Id="rId5" Type="http://schemas.openxmlformats.org/officeDocument/2006/relationships/hyperlink" Target="mailto:z.kymlova@seznam.cz" TargetMode="External"/><Relationship Id="rId4" Type="http://schemas.openxmlformats.org/officeDocument/2006/relationships/hyperlink" Target="mailto:jana.hutyrova@seznam.cz"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R41"/>
  <sheetViews>
    <sheetView topLeftCell="E1" workbookViewId="0">
      <selection activeCell="J32" sqref="J32"/>
    </sheetView>
  </sheetViews>
  <sheetFormatPr defaultRowHeight="13.2" x14ac:dyDescent="0.25"/>
  <cols>
    <col min="3" max="3" width="42.88671875" customWidth="1"/>
    <col min="4" max="4" width="89.33203125" customWidth="1"/>
    <col min="5" max="5" width="11" customWidth="1"/>
    <col min="6" max="6" width="13.109375" bestFit="1" customWidth="1"/>
    <col min="7" max="7" width="13" customWidth="1"/>
    <col min="8" max="8" width="12.77734375" bestFit="1" customWidth="1"/>
    <col min="9" max="9" width="19.5546875" bestFit="1" customWidth="1"/>
    <col min="14" max="14" width="22.44140625" bestFit="1" customWidth="1"/>
    <col min="15" max="15" width="18.109375" bestFit="1" customWidth="1"/>
    <col min="16" max="16" width="26.33203125" bestFit="1" customWidth="1"/>
    <col min="17" max="17" width="17.109375" bestFit="1" customWidth="1"/>
  </cols>
  <sheetData>
    <row r="2" spans="1:17" s="9" customFormat="1" ht="24" customHeight="1" x14ac:dyDescent="0.25">
      <c r="A2" s="125" t="s">
        <v>43</v>
      </c>
      <c r="B2" s="131" t="s">
        <v>0</v>
      </c>
      <c r="C2" s="131" t="s">
        <v>1</v>
      </c>
      <c r="D2" s="133" t="s">
        <v>85</v>
      </c>
      <c r="E2" s="135" t="s">
        <v>34</v>
      </c>
      <c r="F2" s="137" t="s">
        <v>2</v>
      </c>
      <c r="G2" s="137" t="s">
        <v>3</v>
      </c>
      <c r="H2" s="127" t="s">
        <v>4</v>
      </c>
      <c r="I2" s="129" t="s">
        <v>87</v>
      </c>
      <c r="J2" s="124" t="s">
        <v>173</v>
      </c>
      <c r="K2" s="124" t="s">
        <v>115</v>
      </c>
      <c r="L2" s="124" t="s">
        <v>116</v>
      </c>
      <c r="M2" s="124" t="s">
        <v>114</v>
      </c>
      <c r="N2" s="123" t="s">
        <v>125</v>
      </c>
      <c r="O2" s="123" t="s">
        <v>126</v>
      </c>
      <c r="P2" s="123" t="s">
        <v>133</v>
      </c>
      <c r="Q2" s="123" t="s">
        <v>175</v>
      </c>
    </row>
    <row r="3" spans="1:17" s="1" customFormat="1" hidden="1" x14ac:dyDescent="0.25">
      <c r="A3" s="126"/>
      <c r="B3" s="132"/>
      <c r="C3" s="132"/>
      <c r="D3" s="134"/>
      <c r="E3" s="136"/>
      <c r="F3" s="138"/>
      <c r="G3" s="139"/>
      <c r="H3" s="128"/>
      <c r="I3" s="130"/>
      <c r="J3" s="124"/>
      <c r="K3" s="124"/>
      <c r="L3" s="124"/>
      <c r="M3" s="124"/>
      <c r="N3" s="123"/>
      <c r="O3" s="123"/>
      <c r="P3" s="123"/>
      <c r="Q3" s="123"/>
    </row>
    <row r="4" spans="1:17" s="1" customFormat="1" ht="41.4" x14ac:dyDescent="0.25">
      <c r="A4" s="12" t="s">
        <v>88</v>
      </c>
      <c r="B4" s="12">
        <v>1</v>
      </c>
      <c r="C4" s="43" t="s">
        <v>89</v>
      </c>
      <c r="D4" s="49" t="s">
        <v>90</v>
      </c>
      <c r="E4" s="29" t="s">
        <v>37</v>
      </c>
      <c r="F4" s="30">
        <v>40000</v>
      </c>
      <c r="G4" s="50">
        <v>10000</v>
      </c>
      <c r="H4" s="76">
        <f ca="1">#REF!*$H$4</f>
        <v>10000</v>
      </c>
      <c r="I4" s="85" t="s">
        <v>91</v>
      </c>
      <c r="J4" s="90" t="str">
        <f t="shared" ref="J4:J18" si="0">IF(G4&gt;50000,"ZMZ","RMZ")</f>
        <v>RMZ</v>
      </c>
      <c r="K4" s="71">
        <v>3543</v>
      </c>
      <c r="L4" s="71">
        <v>5222</v>
      </c>
      <c r="M4" s="71"/>
      <c r="N4" s="71"/>
      <c r="O4" s="71" t="s">
        <v>118</v>
      </c>
      <c r="P4" s="91" t="s">
        <v>119</v>
      </c>
      <c r="Q4" s="71">
        <v>2000220529</v>
      </c>
    </row>
    <row r="5" spans="1:17" s="1" customFormat="1" ht="41.4" x14ac:dyDescent="0.25">
      <c r="A5" s="12" t="s">
        <v>92</v>
      </c>
      <c r="B5" s="12">
        <v>2</v>
      </c>
      <c r="C5" s="43" t="s">
        <v>93</v>
      </c>
      <c r="D5" s="49" t="s">
        <v>94</v>
      </c>
      <c r="E5" s="29" t="s">
        <v>37</v>
      </c>
      <c r="F5" s="30">
        <v>18900</v>
      </c>
      <c r="G5" s="50">
        <v>7700</v>
      </c>
      <c r="H5" s="76">
        <f ca="1">#REF!*$H$4</f>
        <v>7000</v>
      </c>
      <c r="I5" s="85" t="s">
        <v>95</v>
      </c>
      <c r="J5" s="90" t="str">
        <f t="shared" si="0"/>
        <v>RMZ</v>
      </c>
      <c r="K5" s="71">
        <v>3543</v>
      </c>
      <c r="L5" s="71">
        <v>5222</v>
      </c>
      <c r="M5" s="71"/>
      <c r="N5" s="71"/>
      <c r="O5" s="71" t="s">
        <v>120</v>
      </c>
      <c r="P5" s="91" t="s">
        <v>121</v>
      </c>
      <c r="Q5" s="71">
        <v>2000220530</v>
      </c>
    </row>
    <row r="6" spans="1:17" s="1" customFormat="1" ht="41.4" x14ac:dyDescent="0.25">
      <c r="A6" s="12" t="s">
        <v>113</v>
      </c>
      <c r="B6" s="12">
        <v>3</v>
      </c>
      <c r="C6" s="43" t="s">
        <v>96</v>
      </c>
      <c r="D6" s="49" t="s">
        <v>94</v>
      </c>
      <c r="E6" s="29" t="s">
        <v>37</v>
      </c>
      <c r="F6" s="30">
        <v>37800</v>
      </c>
      <c r="G6" s="50">
        <v>15000</v>
      </c>
      <c r="H6" s="76">
        <f ca="1">#REF!*$H$4</f>
        <v>14000</v>
      </c>
      <c r="I6" s="85" t="s">
        <v>95</v>
      </c>
      <c r="J6" s="90" t="str">
        <f t="shared" si="0"/>
        <v>RMZ</v>
      </c>
      <c r="K6" s="71">
        <v>3543</v>
      </c>
      <c r="L6" s="71">
        <v>5222</v>
      </c>
      <c r="M6" s="71"/>
      <c r="N6" s="71"/>
      <c r="O6" s="71" t="s">
        <v>123</v>
      </c>
      <c r="P6" s="91" t="s">
        <v>122</v>
      </c>
      <c r="Q6" s="71">
        <v>2000220531</v>
      </c>
    </row>
    <row r="7" spans="1:17" s="1" customFormat="1" ht="41.4" x14ac:dyDescent="0.25">
      <c r="A7" s="12" t="s">
        <v>97</v>
      </c>
      <c r="B7" s="12">
        <v>4</v>
      </c>
      <c r="C7" s="43" t="s">
        <v>98</v>
      </c>
      <c r="D7" s="49" t="s">
        <v>90</v>
      </c>
      <c r="E7" s="29" t="s">
        <v>37</v>
      </c>
      <c r="F7" s="30">
        <v>27000</v>
      </c>
      <c r="G7" s="50">
        <v>25000</v>
      </c>
      <c r="H7" s="76">
        <f ca="1">#REF!*$H$4</f>
        <v>23200</v>
      </c>
      <c r="I7" s="85" t="s">
        <v>91</v>
      </c>
      <c r="J7" s="90" t="str">
        <f t="shared" si="0"/>
        <v>RMZ</v>
      </c>
      <c r="K7" s="71">
        <v>3543</v>
      </c>
      <c r="L7" s="71">
        <v>5222</v>
      </c>
      <c r="M7" s="71"/>
      <c r="N7" s="71" t="s">
        <v>124</v>
      </c>
      <c r="O7" s="71" t="s">
        <v>127</v>
      </c>
      <c r="P7" s="91" t="s">
        <v>128</v>
      </c>
      <c r="Q7" s="71">
        <v>2000220532</v>
      </c>
    </row>
    <row r="8" spans="1:17" s="1" customFormat="1" ht="41.4" x14ac:dyDescent="0.25">
      <c r="A8" s="12" t="s">
        <v>99</v>
      </c>
      <c r="B8" s="12">
        <v>5</v>
      </c>
      <c r="C8" s="43" t="s">
        <v>75</v>
      </c>
      <c r="D8" s="49" t="s">
        <v>100</v>
      </c>
      <c r="E8" s="29" t="s">
        <v>37</v>
      </c>
      <c r="F8" s="30">
        <v>12000</v>
      </c>
      <c r="G8" s="50">
        <v>6000</v>
      </c>
      <c r="H8" s="76">
        <f ca="1">#REF!*$H$4</f>
        <v>5400</v>
      </c>
      <c r="I8" s="85" t="s">
        <v>101</v>
      </c>
      <c r="J8" s="90" t="str">
        <f t="shared" si="0"/>
        <v>RMZ</v>
      </c>
      <c r="K8" s="71">
        <v>3543</v>
      </c>
      <c r="L8" s="71">
        <v>5222</v>
      </c>
      <c r="M8" s="71"/>
      <c r="N8" s="71"/>
      <c r="O8" s="71" t="s">
        <v>129</v>
      </c>
      <c r="P8" s="91" t="s">
        <v>130</v>
      </c>
      <c r="Q8" s="71">
        <v>2000220533</v>
      </c>
    </row>
    <row r="9" spans="1:17" s="1" customFormat="1" ht="41.4" x14ac:dyDescent="0.25">
      <c r="A9" s="12" t="s">
        <v>102</v>
      </c>
      <c r="B9" s="12">
        <v>6</v>
      </c>
      <c r="C9" s="43" t="s">
        <v>112</v>
      </c>
      <c r="D9" s="49" t="s">
        <v>103</v>
      </c>
      <c r="E9" s="29" t="s">
        <v>37</v>
      </c>
      <c r="F9" s="30">
        <v>46000</v>
      </c>
      <c r="G9" s="50">
        <v>36000</v>
      </c>
      <c r="H9" s="76">
        <f ca="1">#REF!*$H$4</f>
        <v>10400</v>
      </c>
      <c r="I9" s="85" t="s">
        <v>104</v>
      </c>
      <c r="J9" s="90" t="str">
        <f t="shared" si="0"/>
        <v>RMZ</v>
      </c>
      <c r="K9" s="71">
        <v>3543</v>
      </c>
      <c r="L9" s="71">
        <v>5222</v>
      </c>
      <c r="M9" s="71"/>
      <c r="N9" s="71" t="s">
        <v>131</v>
      </c>
      <c r="O9" s="71" t="s">
        <v>132</v>
      </c>
      <c r="P9" s="91" t="s">
        <v>134</v>
      </c>
      <c r="Q9" s="71">
        <v>2000220534</v>
      </c>
    </row>
    <row r="10" spans="1:17" s="18" customFormat="1" ht="41.4" x14ac:dyDescent="0.3">
      <c r="A10" s="12" t="s">
        <v>8</v>
      </c>
      <c r="B10" s="12">
        <v>1</v>
      </c>
      <c r="C10" s="13" t="s">
        <v>9</v>
      </c>
      <c r="D10" s="14" t="s">
        <v>10</v>
      </c>
      <c r="E10" s="15" t="s">
        <v>11</v>
      </c>
      <c r="F10" s="16">
        <v>196650</v>
      </c>
      <c r="G10" s="17">
        <v>10000</v>
      </c>
      <c r="H10" s="66">
        <v>5100</v>
      </c>
      <c r="I10" s="86" t="s">
        <v>12</v>
      </c>
      <c r="J10" s="92" t="str">
        <f t="shared" si="0"/>
        <v>RMZ</v>
      </c>
      <c r="K10" s="93">
        <v>3543</v>
      </c>
      <c r="L10" s="93">
        <v>5222</v>
      </c>
      <c r="M10" s="93"/>
      <c r="N10" s="93"/>
      <c r="O10" s="93" t="s">
        <v>135</v>
      </c>
      <c r="P10" s="91" t="s">
        <v>136</v>
      </c>
      <c r="Q10" s="94">
        <v>2000220535</v>
      </c>
    </row>
    <row r="11" spans="1:17" s="1" customFormat="1" ht="41.4" x14ac:dyDescent="0.3">
      <c r="A11" s="12" t="s">
        <v>13</v>
      </c>
      <c r="B11" s="12">
        <v>2</v>
      </c>
      <c r="C11" s="13" t="s">
        <v>9</v>
      </c>
      <c r="D11" s="14" t="s">
        <v>10</v>
      </c>
      <c r="E11" s="15" t="s">
        <v>14</v>
      </c>
      <c r="F11" s="16">
        <v>196650</v>
      </c>
      <c r="G11" s="17">
        <v>10000</v>
      </c>
      <c r="H11" s="66">
        <v>5100</v>
      </c>
      <c r="I11" s="87" t="s">
        <v>12</v>
      </c>
      <c r="J11" s="92" t="str">
        <f t="shared" si="0"/>
        <v>RMZ</v>
      </c>
      <c r="K11" s="93">
        <v>3543</v>
      </c>
      <c r="L11" s="93">
        <v>5222</v>
      </c>
      <c r="M11" s="71"/>
      <c r="N11" s="71"/>
      <c r="O11" s="93" t="s">
        <v>135</v>
      </c>
      <c r="P11" s="91" t="s">
        <v>136</v>
      </c>
      <c r="Q11" s="95">
        <v>2000220536</v>
      </c>
    </row>
    <row r="12" spans="1:17" s="1" customFormat="1" ht="41.4" x14ac:dyDescent="0.3">
      <c r="A12" s="12" t="s">
        <v>15</v>
      </c>
      <c r="B12" s="12">
        <v>3</v>
      </c>
      <c r="C12" s="13" t="s">
        <v>9</v>
      </c>
      <c r="D12" s="14" t="s">
        <v>16</v>
      </c>
      <c r="E12" s="15" t="s">
        <v>14</v>
      </c>
      <c r="F12" s="16">
        <v>208900</v>
      </c>
      <c r="G12" s="17">
        <v>10000</v>
      </c>
      <c r="H12" s="66">
        <v>1800</v>
      </c>
      <c r="I12" s="86" t="s">
        <v>12</v>
      </c>
      <c r="J12" s="92" t="str">
        <f t="shared" si="0"/>
        <v>RMZ</v>
      </c>
      <c r="K12" s="93">
        <v>3543</v>
      </c>
      <c r="L12" s="93">
        <v>5222</v>
      </c>
      <c r="M12" s="71"/>
      <c r="N12" s="71"/>
      <c r="O12" s="93" t="s">
        <v>135</v>
      </c>
      <c r="P12" s="91" t="s">
        <v>136</v>
      </c>
      <c r="Q12" s="95">
        <v>2000220537</v>
      </c>
    </row>
    <row r="13" spans="1:17" s="1" customFormat="1" ht="41.4" x14ac:dyDescent="0.3">
      <c r="A13" s="12" t="s">
        <v>17</v>
      </c>
      <c r="B13" s="12">
        <v>4</v>
      </c>
      <c r="C13" s="13" t="s">
        <v>18</v>
      </c>
      <c r="D13" s="14" t="s">
        <v>19</v>
      </c>
      <c r="E13" s="15" t="s">
        <v>20</v>
      </c>
      <c r="F13" s="16">
        <v>92800</v>
      </c>
      <c r="G13" s="17">
        <v>27000</v>
      </c>
      <c r="H13" s="66">
        <v>9000</v>
      </c>
      <c r="I13" s="88" t="s">
        <v>12</v>
      </c>
      <c r="J13" s="92" t="str">
        <f t="shared" si="0"/>
        <v>RMZ</v>
      </c>
      <c r="K13" s="93">
        <v>3543</v>
      </c>
      <c r="L13" s="93">
        <v>5222</v>
      </c>
      <c r="M13" s="71"/>
      <c r="N13" s="96" t="s">
        <v>124</v>
      </c>
      <c r="O13" s="93" t="s">
        <v>127</v>
      </c>
      <c r="P13" s="91" t="s">
        <v>137</v>
      </c>
      <c r="Q13" s="95">
        <v>2000220538</v>
      </c>
    </row>
    <row r="14" spans="1:17" s="1" customFormat="1" ht="41.4" x14ac:dyDescent="0.3">
      <c r="A14" s="12" t="s">
        <v>21</v>
      </c>
      <c r="B14" s="12">
        <v>5</v>
      </c>
      <c r="C14" s="13" t="s">
        <v>22</v>
      </c>
      <c r="D14" s="14" t="s">
        <v>23</v>
      </c>
      <c r="E14" s="15" t="s">
        <v>11</v>
      </c>
      <c r="F14" s="16">
        <v>270900</v>
      </c>
      <c r="G14" s="17">
        <v>15000</v>
      </c>
      <c r="H14" s="66">
        <v>13800</v>
      </c>
      <c r="I14" s="88" t="s">
        <v>12</v>
      </c>
      <c r="J14" s="92" t="str">
        <f t="shared" si="0"/>
        <v>RMZ</v>
      </c>
      <c r="K14" s="93">
        <v>3543</v>
      </c>
      <c r="L14" s="93">
        <v>5222</v>
      </c>
      <c r="M14" s="71"/>
      <c r="N14" s="71"/>
      <c r="O14" s="93" t="s">
        <v>123</v>
      </c>
      <c r="P14" s="91" t="s">
        <v>122</v>
      </c>
      <c r="Q14" s="95">
        <v>2000220539</v>
      </c>
    </row>
    <row r="15" spans="1:17" s="1" customFormat="1" ht="41.4" x14ac:dyDescent="0.3">
      <c r="A15" s="12" t="s">
        <v>24</v>
      </c>
      <c r="B15" s="12">
        <v>6</v>
      </c>
      <c r="C15" s="13" t="s">
        <v>22</v>
      </c>
      <c r="D15" s="14" t="s">
        <v>25</v>
      </c>
      <c r="E15" s="15" t="s">
        <v>14</v>
      </c>
      <c r="F15" s="16">
        <v>176000</v>
      </c>
      <c r="G15" s="17">
        <v>7000</v>
      </c>
      <c r="H15" s="66">
        <v>6900</v>
      </c>
      <c r="I15" s="88" t="s">
        <v>12</v>
      </c>
      <c r="J15" s="92" t="str">
        <f t="shared" si="0"/>
        <v>RMZ</v>
      </c>
      <c r="K15" s="93">
        <v>3543</v>
      </c>
      <c r="L15" s="93">
        <v>5222</v>
      </c>
      <c r="M15" s="71"/>
      <c r="N15" s="71"/>
      <c r="O15" s="93" t="s">
        <v>123</v>
      </c>
      <c r="P15" s="91" t="s">
        <v>122</v>
      </c>
      <c r="Q15" s="95">
        <v>2000220540</v>
      </c>
    </row>
    <row r="16" spans="1:17" s="1" customFormat="1" ht="41.4" x14ac:dyDescent="0.3">
      <c r="A16" s="12" t="s">
        <v>26</v>
      </c>
      <c r="B16" s="12">
        <v>7</v>
      </c>
      <c r="C16" s="13" t="s">
        <v>22</v>
      </c>
      <c r="D16" s="14" t="s">
        <v>27</v>
      </c>
      <c r="E16" s="15" t="s">
        <v>28</v>
      </c>
      <c r="F16" s="16">
        <v>392085</v>
      </c>
      <c r="G16" s="17">
        <v>14400</v>
      </c>
      <c r="H16" s="66">
        <v>13500</v>
      </c>
      <c r="I16" s="89" t="s">
        <v>12</v>
      </c>
      <c r="J16" s="92" t="str">
        <f t="shared" si="0"/>
        <v>RMZ</v>
      </c>
      <c r="K16" s="93">
        <v>3543</v>
      </c>
      <c r="L16" s="93">
        <v>5222</v>
      </c>
      <c r="M16" s="71"/>
      <c r="N16" s="71"/>
      <c r="O16" s="93" t="s">
        <v>123</v>
      </c>
      <c r="P16" s="91" t="s">
        <v>122</v>
      </c>
      <c r="Q16" s="95">
        <v>2000220541</v>
      </c>
    </row>
    <row r="17" spans="1:18" s="1" customFormat="1" ht="41.4" x14ac:dyDescent="0.3">
      <c r="A17" s="12" t="s">
        <v>29</v>
      </c>
      <c r="B17" s="12">
        <v>8</v>
      </c>
      <c r="C17" s="13" t="s">
        <v>22</v>
      </c>
      <c r="D17" s="14" t="s">
        <v>117</v>
      </c>
      <c r="E17" s="15" t="s">
        <v>30</v>
      </c>
      <c r="F17" s="16">
        <v>392085</v>
      </c>
      <c r="G17" s="17">
        <v>14400</v>
      </c>
      <c r="H17" s="66">
        <v>13500</v>
      </c>
      <c r="I17" s="89" t="s">
        <v>12</v>
      </c>
      <c r="J17" s="92" t="str">
        <f t="shared" si="0"/>
        <v>RMZ</v>
      </c>
      <c r="K17" s="93">
        <v>3543</v>
      </c>
      <c r="L17" s="93">
        <v>5222</v>
      </c>
      <c r="M17" s="71"/>
      <c r="N17" s="71"/>
      <c r="O17" s="93" t="s">
        <v>123</v>
      </c>
      <c r="P17" s="91" t="s">
        <v>122</v>
      </c>
      <c r="Q17" s="95">
        <v>2000220542</v>
      </c>
    </row>
    <row r="18" spans="1:18" s="1" customFormat="1" ht="41.4" x14ac:dyDescent="0.3">
      <c r="A18" s="12" t="s">
        <v>31</v>
      </c>
      <c r="B18" s="12">
        <v>9</v>
      </c>
      <c r="C18" s="13" t="s">
        <v>22</v>
      </c>
      <c r="D18" s="14" t="s">
        <v>32</v>
      </c>
      <c r="E18" s="15" t="s">
        <v>14</v>
      </c>
      <c r="F18" s="16">
        <v>191825</v>
      </c>
      <c r="G18" s="17">
        <v>9000</v>
      </c>
      <c r="H18" s="66">
        <v>8400</v>
      </c>
      <c r="I18" s="104" t="s">
        <v>12</v>
      </c>
      <c r="J18" s="105" t="str">
        <f t="shared" si="0"/>
        <v>RMZ</v>
      </c>
      <c r="K18" s="93">
        <v>3543</v>
      </c>
      <c r="L18" s="93">
        <v>5222</v>
      </c>
      <c r="M18" s="71"/>
      <c r="N18" s="71"/>
      <c r="O18" s="93" t="s">
        <v>123</v>
      </c>
      <c r="P18" s="91" t="s">
        <v>122</v>
      </c>
      <c r="Q18" s="95">
        <v>2000220543</v>
      </c>
    </row>
    <row r="19" spans="1:18" ht="27.6" x14ac:dyDescent="0.25">
      <c r="B19" s="12">
        <f t="shared" ref="B19:B21" si="1">ROW()-5</f>
        <v>14</v>
      </c>
      <c r="C19" s="13" t="s">
        <v>35</v>
      </c>
      <c r="D19" s="14" t="s">
        <v>36</v>
      </c>
      <c r="E19" s="29" t="s">
        <v>37</v>
      </c>
      <c r="F19" s="31">
        <v>10000</v>
      </c>
      <c r="G19" s="32">
        <v>5000</v>
      </c>
      <c r="H19" s="64">
        <v>5000</v>
      </c>
      <c r="I19" s="97"/>
      <c r="J19" s="90" t="str">
        <f>IF(F19&gt;50000,"ZMZ","RMZ")</f>
        <v>RMZ</v>
      </c>
      <c r="K19" s="71">
        <v>3599</v>
      </c>
      <c r="L19" s="71">
        <v>5493</v>
      </c>
      <c r="M19" s="71"/>
      <c r="N19" s="97"/>
      <c r="O19" s="71" t="s">
        <v>138</v>
      </c>
      <c r="P19" s="91" t="s">
        <v>139</v>
      </c>
      <c r="Q19" s="71">
        <v>2000220544</v>
      </c>
    </row>
    <row r="20" spans="1:18" ht="27.6" x14ac:dyDescent="0.25">
      <c r="B20" s="12">
        <v>2</v>
      </c>
      <c r="C20" s="13" t="s">
        <v>38</v>
      </c>
      <c r="D20" s="14" t="s">
        <v>39</v>
      </c>
      <c r="E20" s="29" t="s">
        <v>37</v>
      </c>
      <c r="F20" s="31">
        <v>7500</v>
      </c>
      <c r="G20" s="32">
        <v>5000</v>
      </c>
      <c r="H20" s="64">
        <v>5000</v>
      </c>
      <c r="I20" s="97"/>
      <c r="J20" s="90" t="str">
        <f>IF(F20&gt;50000,"ZMZ","RMZ")</f>
        <v>RMZ</v>
      </c>
      <c r="K20" s="71">
        <v>3599</v>
      </c>
      <c r="L20" s="71">
        <v>5493</v>
      </c>
      <c r="M20" s="71"/>
      <c r="N20" s="97"/>
      <c r="O20" s="71" t="s">
        <v>140</v>
      </c>
      <c r="P20" s="91" t="s">
        <v>141</v>
      </c>
      <c r="Q20" s="71">
        <v>2000220545</v>
      </c>
    </row>
    <row r="21" spans="1:18" ht="27.6" x14ac:dyDescent="0.25">
      <c r="B21" s="12">
        <f t="shared" si="1"/>
        <v>16</v>
      </c>
      <c r="C21" s="13" t="s">
        <v>40</v>
      </c>
      <c r="D21" s="14" t="s">
        <v>41</v>
      </c>
      <c r="E21" s="29" t="s">
        <v>37</v>
      </c>
      <c r="F21" s="31">
        <v>10000</v>
      </c>
      <c r="G21" s="32">
        <v>5000</v>
      </c>
      <c r="H21" s="64">
        <v>5000</v>
      </c>
      <c r="I21" s="97"/>
      <c r="J21" s="90" t="str">
        <f>IF(F21&gt;50000,"ZMZ","RMZ")</f>
        <v>RMZ</v>
      </c>
      <c r="K21" s="71">
        <v>3599</v>
      </c>
      <c r="L21" s="71">
        <v>5493</v>
      </c>
      <c r="M21" s="71"/>
      <c r="N21" s="97"/>
      <c r="O21" s="71" t="s">
        <v>142</v>
      </c>
      <c r="P21" s="91" t="s">
        <v>143</v>
      </c>
      <c r="Q21" s="71">
        <v>2000220546</v>
      </c>
    </row>
    <row r="22" spans="1:18" ht="55.2" hidden="1" x14ac:dyDescent="0.25">
      <c r="B22" s="12">
        <v>1</v>
      </c>
      <c r="C22" s="13" t="s">
        <v>44</v>
      </c>
      <c r="D22" s="14" t="s">
        <v>45</v>
      </c>
      <c r="E22" s="29" t="s">
        <v>46</v>
      </c>
      <c r="F22" s="30">
        <v>159530</v>
      </c>
      <c r="G22" s="32">
        <v>123000</v>
      </c>
      <c r="H22" s="64">
        <v>32000</v>
      </c>
      <c r="J22" s="73" t="str">
        <f t="shared" ref="J22:J39" si="2">IF(G22&gt;50000,"ZMZ","RMZ")</f>
        <v>ZMZ</v>
      </c>
      <c r="K22" s="93">
        <v>3544</v>
      </c>
      <c r="L22" s="93">
        <v>5213</v>
      </c>
      <c r="M22" s="93"/>
      <c r="N22" s="93" t="s">
        <v>145</v>
      </c>
      <c r="O22" s="93" t="s">
        <v>147</v>
      </c>
      <c r="P22" s="91" t="s">
        <v>146</v>
      </c>
      <c r="Q22" s="93"/>
      <c r="R22" s="18"/>
    </row>
    <row r="23" spans="1:18" ht="55.2" hidden="1" x14ac:dyDescent="0.25">
      <c r="B23" s="12">
        <v>2</v>
      </c>
      <c r="C23" s="13" t="s">
        <v>44</v>
      </c>
      <c r="D23" s="14" t="s">
        <v>47</v>
      </c>
      <c r="E23" s="29" t="s">
        <v>46</v>
      </c>
      <c r="F23" s="30">
        <v>99150</v>
      </c>
      <c r="G23" s="41">
        <v>80500</v>
      </c>
      <c r="H23" s="64">
        <v>12800</v>
      </c>
      <c r="J23" s="73" t="str">
        <f t="shared" si="2"/>
        <v>ZMZ</v>
      </c>
      <c r="K23" s="93">
        <v>3544</v>
      </c>
      <c r="L23" s="93">
        <v>5213</v>
      </c>
      <c r="M23" s="93"/>
      <c r="N23" s="93" t="s">
        <v>145</v>
      </c>
      <c r="O23" s="93" t="s">
        <v>147</v>
      </c>
      <c r="P23" s="91" t="s">
        <v>146</v>
      </c>
      <c r="Q23" s="93"/>
      <c r="R23" s="18"/>
    </row>
    <row r="24" spans="1:18" ht="69" x14ac:dyDescent="0.25">
      <c r="B24" s="12">
        <v>3</v>
      </c>
      <c r="C24" s="13" t="s">
        <v>48</v>
      </c>
      <c r="D24" s="14" t="s">
        <v>49</v>
      </c>
      <c r="E24" s="29" t="s">
        <v>37</v>
      </c>
      <c r="F24" s="30">
        <v>20000</v>
      </c>
      <c r="G24" s="32">
        <v>15000</v>
      </c>
      <c r="H24" s="64">
        <v>3200</v>
      </c>
      <c r="I24" s="97"/>
      <c r="J24" s="92" t="str">
        <f>IF(G24&gt;50000,"ZMZ","RMZ")</f>
        <v>RMZ</v>
      </c>
      <c r="K24" s="93">
        <v>3544</v>
      </c>
      <c r="L24" s="71">
        <v>5222</v>
      </c>
      <c r="M24" s="71"/>
      <c r="N24" s="71"/>
      <c r="O24" s="71" t="s">
        <v>148</v>
      </c>
      <c r="P24" s="91" t="s">
        <v>149</v>
      </c>
      <c r="Q24" s="71">
        <v>2000220515</v>
      </c>
      <c r="R24" s="1"/>
    </row>
    <row r="25" spans="1:18" ht="69" x14ac:dyDescent="0.25">
      <c r="B25" s="12">
        <v>4</v>
      </c>
      <c r="C25" s="13" t="s">
        <v>50</v>
      </c>
      <c r="D25" s="14" t="s">
        <v>51</v>
      </c>
      <c r="E25" s="29" t="s">
        <v>52</v>
      </c>
      <c r="F25" s="30">
        <v>17000</v>
      </c>
      <c r="G25" s="32">
        <v>15000</v>
      </c>
      <c r="H25" s="64">
        <v>3200</v>
      </c>
      <c r="I25" s="97"/>
      <c r="J25" s="92" t="str">
        <f t="shared" si="2"/>
        <v>RMZ</v>
      </c>
      <c r="K25" s="71">
        <v>3122</v>
      </c>
      <c r="L25" s="71">
        <v>5339</v>
      </c>
      <c r="M25" s="71"/>
      <c r="N25" s="71" t="s">
        <v>150</v>
      </c>
      <c r="O25" s="71" t="s">
        <v>151</v>
      </c>
      <c r="P25" s="91" t="s">
        <v>152</v>
      </c>
      <c r="Q25" s="98">
        <v>2000220516</v>
      </c>
      <c r="R25" s="1" t="s">
        <v>174</v>
      </c>
    </row>
    <row r="26" spans="1:18" ht="82.8" x14ac:dyDescent="0.25">
      <c r="B26" s="12">
        <v>5</v>
      </c>
      <c r="C26" s="14" t="s">
        <v>53</v>
      </c>
      <c r="D26" s="14" t="s">
        <v>54</v>
      </c>
      <c r="E26" s="29" t="s">
        <v>55</v>
      </c>
      <c r="F26" s="30">
        <v>16200</v>
      </c>
      <c r="G26" s="42">
        <v>12600</v>
      </c>
      <c r="H26" s="82">
        <v>8000</v>
      </c>
      <c r="I26" s="97"/>
      <c r="J26" s="92" t="str">
        <f t="shared" si="2"/>
        <v>RMZ</v>
      </c>
      <c r="K26" s="93">
        <v>3544</v>
      </c>
      <c r="L26" s="71">
        <v>5222</v>
      </c>
      <c r="M26" s="71"/>
      <c r="N26" s="71"/>
      <c r="O26" s="71" t="s">
        <v>153</v>
      </c>
      <c r="P26" s="91" t="s">
        <v>154</v>
      </c>
      <c r="Q26" s="71">
        <v>2000220517</v>
      </c>
      <c r="R26" s="1"/>
    </row>
    <row r="27" spans="1:18" ht="82.8" x14ac:dyDescent="0.25">
      <c r="B27" s="12">
        <v>6</v>
      </c>
      <c r="C27" s="14" t="s">
        <v>53</v>
      </c>
      <c r="D27" s="14" t="s">
        <v>56</v>
      </c>
      <c r="E27" s="29" t="s">
        <v>55</v>
      </c>
      <c r="F27" s="30">
        <v>19200</v>
      </c>
      <c r="G27" s="42">
        <v>15600</v>
      </c>
      <c r="H27" s="82">
        <v>8000</v>
      </c>
      <c r="I27" s="97"/>
      <c r="J27" s="92" t="str">
        <f t="shared" si="2"/>
        <v>RMZ</v>
      </c>
      <c r="K27" s="93">
        <v>3544</v>
      </c>
      <c r="L27" s="71">
        <v>5222</v>
      </c>
      <c r="M27" s="71"/>
      <c r="N27" s="71"/>
      <c r="O27" s="71" t="s">
        <v>153</v>
      </c>
      <c r="P27" s="91" t="s">
        <v>154</v>
      </c>
      <c r="Q27" s="71">
        <v>2000220518</v>
      </c>
      <c r="R27" s="1"/>
    </row>
    <row r="28" spans="1:18" ht="55.2" x14ac:dyDescent="0.25">
      <c r="B28" s="12">
        <v>7</v>
      </c>
      <c r="C28" s="13" t="s">
        <v>57</v>
      </c>
      <c r="D28" s="14" t="s">
        <v>58</v>
      </c>
      <c r="E28" s="29" t="s">
        <v>37</v>
      </c>
      <c r="F28" s="30">
        <v>228000</v>
      </c>
      <c r="G28" s="32">
        <v>50000</v>
      </c>
      <c r="H28" s="64">
        <v>16000</v>
      </c>
      <c r="I28" s="97"/>
      <c r="J28" s="92" t="str">
        <f t="shared" si="2"/>
        <v>RMZ</v>
      </c>
      <c r="K28" s="71">
        <v>3549</v>
      </c>
      <c r="L28" s="71">
        <v>5222</v>
      </c>
      <c r="M28" s="71"/>
      <c r="N28" s="71" t="s">
        <v>144</v>
      </c>
      <c r="O28" s="71" t="s">
        <v>161</v>
      </c>
      <c r="P28" s="91" t="s">
        <v>160</v>
      </c>
      <c r="Q28" s="71">
        <v>2000220519</v>
      </c>
      <c r="R28" s="1"/>
    </row>
    <row r="29" spans="1:18" ht="82.8" x14ac:dyDescent="0.25">
      <c r="B29" s="12">
        <v>8</v>
      </c>
      <c r="C29" s="13" t="s">
        <v>57</v>
      </c>
      <c r="D29" s="14" t="s">
        <v>59</v>
      </c>
      <c r="E29" s="29" t="s">
        <v>37</v>
      </c>
      <c r="F29" s="30">
        <v>81698</v>
      </c>
      <c r="G29" s="32">
        <v>40000</v>
      </c>
      <c r="H29" s="64">
        <v>16000</v>
      </c>
      <c r="I29" s="97"/>
      <c r="J29" s="92" t="str">
        <f t="shared" si="2"/>
        <v>RMZ</v>
      </c>
      <c r="K29" s="71">
        <v>3549</v>
      </c>
      <c r="L29" s="71">
        <v>5222</v>
      </c>
      <c r="M29" s="71"/>
      <c r="N29" s="71" t="s">
        <v>144</v>
      </c>
      <c r="O29" s="71" t="s">
        <v>161</v>
      </c>
      <c r="P29" s="91" t="s">
        <v>160</v>
      </c>
      <c r="Q29" s="71">
        <v>2000220520</v>
      </c>
      <c r="R29" s="1"/>
    </row>
    <row r="30" spans="1:18" ht="69" x14ac:dyDescent="0.25">
      <c r="B30" s="12">
        <v>9</v>
      </c>
      <c r="C30" s="13" t="s">
        <v>57</v>
      </c>
      <c r="D30" s="14" t="s">
        <v>60</v>
      </c>
      <c r="E30" s="29" t="s">
        <v>37</v>
      </c>
      <c r="F30" s="30">
        <v>60763</v>
      </c>
      <c r="G30" s="32">
        <v>50000</v>
      </c>
      <c r="H30" s="64">
        <v>16000</v>
      </c>
      <c r="I30" s="97"/>
      <c r="J30" s="92" t="str">
        <f t="shared" si="2"/>
        <v>RMZ</v>
      </c>
      <c r="K30" s="71">
        <v>3549</v>
      </c>
      <c r="L30" s="71">
        <v>5222</v>
      </c>
      <c r="M30" s="71"/>
      <c r="N30" s="71" t="s">
        <v>144</v>
      </c>
      <c r="O30" s="71" t="s">
        <v>161</v>
      </c>
      <c r="P30" s="91" t="s">
        <v>160</v>
      </c>
      <c r="Q30" s="71">
        <v>2000220521</v>
      </c>
      <c r="R30" s="1"/>
    </row>
    <row r="31" spans="1:18" ht="41.4" x14ac:dyDescent="0.25">
      <c r="B31" s="12">
        <v>10</v>
      </c>
      <c r="C31" s="13" t="s">
        <v>57</v>
      </c>
      <c r="D31" s="14" t="s">
        <v>61</v>
      </c>
      <c r="E31" s="29" t="s">
        <v>37</v>
      </c>
      <c r="F31" s="30">
        <v>63138</v>
      </c>
      <c r="G31" s="32">
        <v>10000</v>
      </c>
      <c r="H31" s="64">
        <v>2000</v>
      </c>
      <c r="I31" s="97"/>
      <c r="J31" s="92" t="str">
        <f t="shared" si="2"/>
        <v>RMZ</v>
      </c>
      <c r="K31" s="71">
        <v>3549</v>
      </c>
      <c r="L31" s="71">
        <v>5222</v>
      </c>
      <c r="M31" s="71"/>
      <c r="N31" s="71" t="s">
        <v>144</v>
      </c>
      <c r="O31" s="71" t="s">
        <v>161</v>
      </c>
      <c r="P31" s="91" t="s">
        <v>160</v>
      </c>
      <c r="Q31" s="71">
        <v>2000220522</v>
      </c>
      <c r="R31" s="1"/>
    </row>
    <row r="32" spans="1:18" ht="82.8" x14ac:dyDescent="0.25">
      <c r="B32" s="12">
        <v>11</v>
      </c>
      <c r="C32" s="13" t="s">
        <v>57</v>
      </c>
      <c r="D32" s="14" t="s">
        <v>62</v>
      </c>
      <c r="E32" s="29" t="s">
        <v>63</v>
      </c>
      <c r="F32" s="30">
        <v>40000</v>
      </c>
      <c r="G32" s="32">
        <v>15000</v>
      </c>
      <c r="H32" s="64">
        <v>3000</v>
      </c>
      <c r="I32" s="97"/>
      <c r="J32" s="92" t="str">
        <f t="shared" si="2"/>
        <v>RMZ</v>
      </c>
      <c r="K32" s="71">
        <v>3549</v>
      </c>
      <c r="L32" s="71">
        <v>5222</v>
      </c>
      <c r="M32" s="71"/>
      <c r="N32" s="71" t="s">
        <v>144</v>
      </c>
      <c r="O32" s="71" t="s">
        <v>161</v>
      </c>
      <c r="P32" s="91" t="s">
        <v>160</v>
      </c>
      <c r="Q32" s="71">
        <v>2000220523</v>
      </c>
      <c r="R32" s="1"/>
    </row>
    <row r="33" spans="2:18" ht="82.8" x14ac:dyDescent="0.25">
      <c r="B33" s="12">
        <v>12</v>
      </c>
      <c r="C33" s="13" t="s">
        <v>57</v>
      </c>
      <c r="D33" s="14" t="s">
        <v>64</v>
      </c>
      <c r="E33" s="29" t="s">
        <v>63</v>
      </c>
      <c r="F33" s="30">
        <v>43880</v>
      </c>
      <c r="G33" s="32">
        <v>20000</v>
      </c>
      <c r="H33" s="64">
        <v>5000</v>
      </c>
      <c r="I33" s="97"/>
      <c r="J33" s="92" t="str">
        <f t="shared" si="2"/>
        <v>RMZ</v>
      </c>
      <c r="K33" s="71">
        <v>3549</v>
      </c>
      <c r="L33" s="71">
        <v>5222</v>
      </c>
      <c r="M33" s="71"/>
      <c r="N33" s="71" t="s">
        <v>144</v>
      </c>
      <c r="O33" s="71" t="s">
        <v>161</v>
      </c>
      <c r="P33" s="91" t="s">
        <v>160</v>
      </c>
      <c r="Q33" s="71">
        <v>2000220524</v>
      </c>
      <c r="R33" s="1"/>
    </row>
    <row r="34" spans="2:18" ht="69" hidden="1" x14ac:dyDescent="0.25">
      <c r="B34" s="77">
        <v>13</v>
      </c>
      <c r="C34" s="78" t="s">
        <v>65</v>
      </c>
      <c r="D34" s="79" t="s">
        <v>66</v>
      </c>
      <c r="E34" s="29" t="s">
        <v>37</v>
      </c>
      <c r="F34" s="30">
        <v>590000</v>
      </c>
      <c r="G34" s="32">
        <v>170000</v>
      </c>
      <c r="H34" s="83">
        <v>96000</v>
      </c>
      <c r="J34" s="80" t="str">
        <f t="shared" si="2"/>
        <v>ZMZ</v>
      </c>
      <c r="K34" s="99">
        <v>3545</v>
      </c>
      <c r="L34" s="100">
        <v>5221</v>
      </c>
      <c r="M34" s="99">
        <v>552610</v>
      </c>
      <c r="N34" s="98" t="s">
        <v>155</v>
      </c>
      <c r="O34" s="98" t="s">
        <v>156</v>
      </c>
      <c r="P34" s="101" t="s">
        <v>157</v>
      </c>
      <c r="Q34" s="99"/>
      <c r="R34" s="81"/>
    </row>
    <row r="35" spans="2:18" ht="27.6" hidden="1" x14ac:dyDescent="0.25">
      <c r="B35" s="12">
        <v>14</v>
      </c>
      <c r="C35" s="43" t="s">
        <v>67</v>
      </c>
      <c r="D35" s="14" t="s">
        <v>68</v>
      </c>
      <c r="E35" s="29" t="s">
        <v>37</v>
      </c>
      <c r="F35" s="30">
        <v>2724000</v>
      </c>
      <c r="G35" s="32">
        <v>150000</v>
      </c>
      <c r="H35" s="64">
        <v>16000</v>
      </c>
      <c r="J35" s="73" t="str">
        <f t="shared" si="2"/>
        <v>ZMZ</v>
      </c>
      <c r="K35" s="93">
        <v>3545</v>
      </c>
      <c r="L35" s="93">
        <v>5222</v>
      </c>
      <c r="M35" s="93"/>
      <c r="N35" s="71"/>
      <c r="O35" s="71" t="s">
        <v>158</v>
      </c>
      <c r="P35" s="91" t="s">
        <v>159</v>
      </c>
      <c r="Q35" s="93"/>
      <c r="R35" s="18"/>
    </row>
    <row r="36" spans="2:18" ht="41.4" hidden="1" x14ac:dyDescent="0.25">
      <c r="B36" s="77">
        <v>15</v>
      </c>
      <c r="C36" s="78" t="s">
        <v>69</v>
      </c>
      <c r="D36" s="79" t="s">
        <v>70</v>
      </c>
      <c r="E36" s="29" t="s">
        <v>37</v>
      </c>
      <c r="F36" s="30">
        <v>4409765</v>
      </c>
      <c r="G36" s="42">
        <v>440977</v>
      </c>
      <c r="H36" s="84">
        <v>80000</v>
      </c>
      <c r="J36" s="73" t="str">
        <f t="shared" si="2"/>
        <v>ZMZ</v>
      </c>
      <c r="K36" s="99">
        <v>3545</v>
      </c>
      <c r="L36" s="99">
        <v>5221</v>
      </c>
      <c r="M36" s="99"/>
      <c r="N36" s="100" t="s">
        <v>162</v>
      </c>
      <c r="O36" s="100" t="s">
        <v>163</v>
      </c>
      <c r="P36" s="101" t="s">
        <v>164</v>
      </c>
      <c r="Q36" s="99"/>
      <c r="R36" s="81"/>
    </row>
    <row r="37" spans="2:18" ht="124.2" hidden="1" x14ac:dyDescent="0.25">
      <c r="B37" s="12">
        <v>16</v>
      </c>
      <c r="C37" s="43" t="s">
        <v>71</v>
      </c>
      <c r="D37" s="13" t="s">
        <v>72</v>
      </c>
      <c r="E37" s="29" t="s">
        <v>37</v>
      </c>
      <c r="F37" s="30">
        <v>155904</v>
      </c>
      <c r="G37" s="32">
        <v>102904</v>
      </c>
      <c r="H37" s="64">
        <v>32000</v>
      </c>
      <c r="J37" s="73" t="str">
        <f t="shared" si="2"/>
        <v>ZMZ</v>
      </c>
      <c r="K37" s="71">
        <v>3599</v>
      </c>
      <c r="L37" s="71">
        <v>5222</v>
      </c>
      <c r="M37" s="71"/>
      <c r="N37" s="71"/>
      <c r="O37" s="102" t="s">
        <v>165</v>
      </c>
      <c r="P37" s="91" t="s">
        <v>166</v>
      </c>
      <c r="Q37" s="71"/>
      <c r="R37" s="1"/>
    </row>
    <row r="38" spans="2:18" ht="41.4" x14ac:dyDescent="0.25">
      <c r="B38" s="12">
        <v>17</v>
      </c>
      <c r="C38" s="13" t="s">
        <v>73</v>
      </c>
      <c r="D38" s="44" t="s">
        <v>74</v>
      </c>
      <c r="E38" s="29" t="s">
        <v>37</v>
      </c>
      <c r="F38" s="45">
        <v>81000</v>
      </c>
      <c r="G38" s="46">
        <v>30000</v>
      </c>
      <c r="H38" s="103">
        <v>6400</v>
      </c>
      <c r="I38" s="97"/>
      <c r="J38" s="92" t="str">
        <f t="shared" si="2"/>
        <v>RMZ</v>
      </c>
      <c r="K38" s="71">
        <v>3543</v>
      </c>
      <c r="L38" s="71">
        <v>5222</v>
      </c>
      <c r="M38" s="71"/>
      <c r="N38" s="71"/>
      <c r="O38" s="102" t="s">
        <v>135</v>
      </c>
      <c r="P38" s="91" t="s">
        <v>136</v>
      </c>
      <c r="Q38" s="71">
        <v>2000220525</v>
      </c>
      <c r="R38" s="1"/>
    </row>
    <row r="39" spans="2:18" ht="41.4" x14ac:dyDescent="0.25">
      <c r="B39" s="12">
        <v>18</v>
      </c>
      <c r="C39" s="13" t="s">
        <v>75</v>
      </c>
      <c r="D39" s="44" t="s">
        <v>76</v>
      </c>
      <c r="E39" s="29" t="s">
        <v>37</v>
      </c>
      <c r="F39" s="45">
        <v>10000</v>
      </c>
      <c r="G39" s="46">
        <v>6000</v>
      </c>
      <c r="H39" s="103">
        <v>3000</v>
      </c>
      <c r="I39" s="97"/>
      <c r="J39" s="92" t="str">
        <f t="shared" si="2"/>
        <v>RMZ</v>
      </c>
      <c r="K39" s="71">
        <v>3543</v>
      </c>
      <c r="L39" s="71">
        <v>5222</v>
      </c>
      <c r="M39" s="71"/>
      <c r="N39" s="71"/>
      <c r="O39" s="102" t="s">
        <v>167</v>
      </c>
      <c r="P39" s="91" t="s">
        <v>130</v>
      </c>
      <c r="Q39" s="71">
        <v>2000220526</v>
      </c>
      <c r="R39" s="1"/>
    </row>
    <row r="40" spans="2:18" ht="41.4" x14ac:dyDescent="0.25">
      <c r="B40" s="12">
        <v>19</v>
      </c>
      <c r="C40" s="13" t="s">
        <v>77</v>
      </c>
      <c r="D40" s="44" t="s">
        <v>78</v>
      </c>
      <c r="E40" s="29" t="s">
        <v>79</v>
      </c>
      <c r="F40" s="45">
        <v>160000</v>
      </c>
      <c r="G40" s="46">
        <v>5000</v>
      </c>
      <c r="H40" s="103">
        <v>3000</v>
      </c>
      <c r="I40" s="97"/>
      <c r="J40" s="92" t="s">
        <v>176</v>
      </c>
      <c r="K40" s="71">
        <v>3543</v>
      </c>
      <c r="L40" s="71">
        <v>5222</v>
      </c>
      <c r="M40" s="71"/>
      <c r="N40" s="71" t="s">
        <v>168</v>
      </c>
      <c r="O40" s="102" t="s">
        <v>169</v>
      </c>
      <c r="P40" s="91" t="s">
        <v>170</v>
      </c>
      <c r="Q40" s="71">
        <v>2000220527</v>
      </c>
      <c r="R40" s="1"/>
    </row>
    <row r="41" spans="2:18" ht="55.2" x14ac:dyDescent="0.25">
      <c r="B41" s="12">
        <v>20</v>
      </c>
      <c r="C41" s="13" t="s">
        <v>50</v>
      </c>
      <c r="D41" s="44" t="s">
        <v>80</v>
      </c>
      <c r="E41" s="29" t="s">
        <v>81</v>
      </c>
      <c r="F41" s="45">
        <v>12000</v>
      </c>
      <c r="G41" s="46">
        <v>10000</v>
      </c>
      <c r="H41" s="103">
        <v>5000</v>
      </c>
      <c r="I41" s="97"/>
      <c r="J41" s="92" t="s">
        <v>176</v>
      </c>
      <c r="K41" s="71">
        <v>3122</v>
      </c>
      <c r="L41" s="71">
        <v>5339</v>
      </c>
      <c r="M41" s="71"/>
      <c r="N41" s="71" t="s">
        <v>150</v>
      </c>
      <c r="O41" s="102" t="s">
        <v>171</v>
      </c>
      <c r="P41" s="91" t="s">
        <v>172</v>
      </c>
      <c r="Q41" s="71">
        <v>2000220528</v>
      </c>
      <c r="R41" s="1"/>
    </row>
  </sheetData>
  <autoFilter ref="A2:Q41">
    <filterColumn colId="9">
      <filters>
        <filter val="RMZ"/>
      </filters>
    </filterColumn>
  </autoFilter>
  <mergeCells count="17">
    <mergeCell ref="A2:A3"/>
    <mergeCell ref="H2:H3"/>
    <mergeCell ref="I2:I3"/>
    <mergeCell ref="K2:K3"/>
    <mergeCell ref="L2:L3"/>
    <mergeCell ref="B2:B3"/>
    <mergeCell ref="C2:C3"/>
    <mergeCell ref="D2:D3"/>
    <mergeCell ref="E2:E3"/>
    <mergeCell ref="F2:F3"/>
    <mergeCell ref="G2:G3"/>
    <mergeCell ref="N2:N3"/>
    <mergeCell ref="O2:O3"/>
    <mergeCell ref="P2:P3"/>
    <mergeCell ref="Q2:Q3"/>
    <mergeCell ref="J2:J3"/>
    <mergeCell ref="M2:M3"/>
  </mergeCells>
  <hyperlinks>
    <hyperlink ref="P4" r:id="rId1"/>
    <hyperlink ref="P5" r:id="rId2"/>
    <hyperlink ref="P6" r:id="rId3"/>
    <hyperlink ref="P7" r:id="rId4"/>
    <hyperlink ref="P8" r:id="rId5"/>
    <hyperlink ref="P9" r:id="rId6"/>
    <hyperlink ref="P10" r:id="rId7"/>
    <hyperlink ref="P11" r:id="rId8"/>
    <hyperlink ref="P12" r:id="rId9"/>
    <hyperlink ref="P13" r:id="rId10"/>
    <hyperlink ref="P14" r:id="rId11"/>
    <hyperlink ref="P15" r:id="rId12"/>
    <hyperlink ref="P16" r:id="rId13"/>
    <hyperlink ref="P17" r:id="rId14"/>
    <hyperlink ref="P18" r:id="rId15"/>
    <hyperlink ref="P19" r:id="rId16"/>
    <hyperlink ref="P20" r:id="rId17"/>
    <hyperlink ref="P21" r:id="rId18"/>
    <hyperlink ref="P22" r:id="rId19"/>
    <hyperlink ref="P23" r:id="rId20"/>
    <hyperlink ref="P24" r:id="rId21"/>
    <hyperlink ref="P25" r:id="rId22"/>
    <hyperlink ref="P26" r:id="rId23"/>
    <hyperlink ref="P27" r:id="rId24"/>
    <hyperlink ref="P34" r:id="rId25"/>
    <hyperlink ref="P35" r:id="rId26"/>
    <hyperlink ref="P28" r:id="rId27"/>
    <hyperlink ref="P29" r:id="rId28"/>
    <hyperlink ref="P30" r:id="rId29"/>
    <hyperlink ref="P31" r:id="rId30"/>
    <hyperlink ref="P32" r:id="rId31"/>
    <hyperlink ref="P33" r:id="rId32"/>
    <hyperlink ref="P36" r:id="rId33"/>
    <hyperlink ref="P37" r:id="rId34"/>
    <hyperlink ref="P38" r:id="rId35"/>
    <hyperlink ref="P39" r:id="rId36"/>
    <hyperlink ref="P40" r:id="rId37"/>
    <hyperlink ref="P41" r:id="rId38"/>
  </hyperlinks>
  <pageMargins left="0.70866141732283472" right="0.70866141732283472" top="0.78740157480314965" bottom="0.78740157480314965" header="0.31496062992125984" footer="0.31496062992125984"/>
  <pageSetup paperSize="8" scale="55" fitToHeight="2" orientation="landscape"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6"/>
  <sheetViews>
    <sheetView workbookViewId="0">
      <selection activeCell="A20" sqref="A20"/>
    </sheetView>
  </sheetViews>
  <sheetFormatPr defaultRowHeight="13.2" x14ac:dyDescent="0.25"/>
  <cols>
    <col min="1" max="1" width="26.33203125" bestFit="1" customWidth="1"/>
  </cols>
  <sheetData>
    <row r="2" spans="1:1" x14ac:dyDescent="0.25">
      <c r="A2" s="91" t="s">
        <v>119</v>
      </c>
    </row>
    <row r="3" spans="1:1" x14ac:dyDescent="0.25">
      <c r="A3" s="91" t="s">
        <v>121</v>
      </c>
    </row>
    <row r="4" spans="1:1" x14ac:dyDescent="0.25">
      <c r="A4" s="91" t="s">
        <v>122</v>
      </c>
    </row>
    <row r="5" spans="1:1" x14ac:dyDescent="0.25">
      <c r="A5" s="91" t="s">
        <v>128</v>
      </c>
    </row>
    <row r="6" spans="1:1" x14ac:dyDescent="0.25">
      <c r="A6" s="91" t="s">
        <v>130</v>
      </c>
    </row>
    <row r="7" spans="1:1" x14ac:dyDescent="0.25">
      <c r="A7" s="91" t="s">
        <v>134</v>
      </c>
    </row>
    <row r="8" spans="1:1" x14ac:dyDescent="0.25">
      <c r="A8" s="91" t="s">
        <v>136</v>
      </c>
    </row>
    <row r="9" spans="1:1" x14ac:dyDescent="0.25">
      <c r="A9" s="91" t="s">
        <v>128</v>
      </c>
    </row>
    <row r="10" spans="1:1" x14ac:dyDescent="0.25">
      <c r="A10" s="91" t="s">
        <v>139</v>
      </c>
    </row>
    <row r="11" spans="1:1" x14ac:dyDescent="0.25">
      <c r="A11" s="91" t="s">
        <v>141</v>
      </c>
    </row>
    <row r="12" spans="1:1" x14ac:dyDescent="0.25">
      <c r="A12" s="91" t="s">
        <v>143</v>
      </c>
    </row>
    <row r="13" spans="1:1" x14ac:dyDescent="0.25">
      <c r="A13" s="91" t="s">
        <v>149</v>
      </c>
    </row>
    <row r="14" spans="1:1" x14ac:dyDescent="0.25">
      <c r="A14" s="91" t="s">
        <v>152</v>
      </c>
    </row>
    <row r="15" spans="1:1" x14ac:dyDescent="0.25">
      <c r="A15" s="91" t="s">
        <v>154</v>
      </c>
    </row>
    <row r="16" spans="1:1" x14ac:dyDescent="0.25">
      <c r="A16" s="91" t="s">
        <v>160</v>
      </c>
    </row>
  </sheetData>
  <hyperlinks>
    <hyperlink ref="A2" r:id="rId1"/>
    <hyperlink ref="A3" r:id="rId2"/>
    <hyperlink ref="A4" r:id="rId3"/>
    <hyperlink ref="A5" r:id="rId4"/>
    <hyperlink ref="A6" r:id="rId5"/>
    <hyperlink ref="A7" r:id="rId6"/>
    <hyperlink ref="A8" r:id="rId7"/>
    <hyperlink ref="A9" r:id="rId8"/>
    <hyperlink ref="A10" r:id="rId9"/>
    <hyperlink ref="A11" r:id="rId10"/>
    <hyperlink ref="A12" r:id="rId11"/>
    <hyperlink ref="A13" r:id="rId12"/>
    <hyperlink ref="A14" r:id="rId13"/>
    <hyperlink ref="A15" r:id="rId14"/>
    <hyperlink ref="A16" r:id="rId15"/>
  </hyperlink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opLeftCell="C1" zoomScale="93" zoomScaleNormal="93" workbookViewId="0">
      <pane xSplit="10" topLeftCell="S1" activePane="topRight" state="frozen"/>
      <selection activeCell="C1" sqref="C1"/>
      <selection pane="topRight" activeCell="O8" sqref="O8:P8"/>
    </sheetView>
  </sheetViews>
  <sheetFormatPr defaultColWidth="9.109375" defaultRowHeight="13.8" x14ac:dyDescent="0.25"/>
  <cols>
    <col min="1" max="1" width="9.109375" style="1"/>
    <col min="2" max="2" width="3.33203125" style="24" customWidth="1"/>
    <col min="3" max="3" width="44.109375" style="1" customWidth="1"/>
    <col min="4" max="4" width="45.44140625" style="25" customWidth="1"/>
    <col min="5" max="5" width="9.77734375" style="26" bestFit="1" customWidth="1"/>
    <col min="6" max="6" width="10.44140625" style="1" customWidth="1"/>
    <col min="7" max="7" width="13" style="27" customWidth="1"/>
    <col min="8" max="8" width="12.77734375" style="1" hidden="1" customWidth="1"/>
    <col min="9" max="9" width="17" style="1" hidden="1" customWidth="1"/>
    <col min="10" max="10" width="18.109375" style="1" hidden="1" customWidth="1"/>
    <col min="11" max="11" width="12" style="1" customWidth="1"/>
    <col min="12" max="12" width="10.44140625" style="1" customWidth="1"/>
    <col min="13" max="13" width="43.44140625" style="3" customWidth="1"/>
    <col min="14" max="17" width="9.109375" style="1"/>
    <col min="18" max="18" width="12.5546875" style="1" bestFit="1" customWidth="1"/>
    <col min="19" max="19" width="16.88671875" style="1" bestFit="1" customWidth="1"/>
    <col min="20" max="20" width="24.88671875" style="1" bestFit="1" customWidth="1"/>
    <col min="21" max="21" width="17.109375" style="1" bestFit="1" customWidth="1"/>
    <col min="22" max="16384" width="9.109375" style="1"/>
  </cols>
  <sheetData>
    <row r="1" spans="1:21" ht="10.5" customHeight="1" x14ac:dyDescent="0.25">
      <c r="D1" s="28"/>
      <c r="E1" s="2"/>
      <c r="F1" s="146"/>
      <c r="G1" s="146"/>
    </row>
    <row r="2" spans="1:21" ht="28.5" customHeight="1" x14ac:dyDescent="0.3">
      <c r="B2" s="147" t="s">
        <v>83</v>
      </c>
      <c r="C2" s="148"/>
      <c r="D2" s="148"/>
      <c r="E2" s="148"/>
      <c r="F2" s="148"/>
      <c r="G2" s="148"/>
      <c r="H2" s="148"/>
      <c r="I2" s="148"/>
      <c r="J2" s="148"/>
      <c r="K2" s="148"/>
      <c r="L2" s="148"/>
      <c r="M2" s="68" t="s">
        <v>84</v>
      </c>
    </row>
    <row r="3" spans="1:21" ht="17.399999999999999" x14ac:dyDescent="0.3">
      <c r="B3" s="63"/>
      <c r="C3" s="67"/>
      <c r="D3" s="67"/>
      <c r="E3" s="67"/>
      <c r="F3" s="67"/>
      <c r="G3" s="67"/>
      <c r="H3" s="67"/>
      <c r="I3" s="67"/>
      <c r="J3" s="67"/>
      <c r="K3" s="67"/>
      <c r="L3" s="67"/>
      <c r="M3" s="48"/>
    </row>
    <row r="4" spans="1:21" ht="17.55" customHeight="1" x14ac:dyDescent="0.25">
      <c r="B4" s="4"/>
      <c r="C4" s="5"/>
      <c r="D4" s="69"/>
      <c r="E4" s="62"/>
      <c r="F4" s="145" t="s">
        <v>111</v>
      </c>
      <c r="G4" s="145"/>
      <c r="H4" s="145"/>
      <c r="I4" s="145"/>
      <c r="J4" s="145"/>
      <c r="K4" s="145"/>
      <c r="L4" s="62">
        <v>200</v>
      </c>
      <c r="M4" s="62"/>
    </row>
    <row r="5" spans="1:21" ht="18" thickBot="1" x14ac:dyDescent="0.35">
      <c r="B5" s="4"/>
      <c r="C5" s="5"/>
      <c r="D5" s="69"/>
      <c r="E5" s="62"/>
      <c r="F5" s="5"/>
      <c r="G5" s="67"/>
      <c r="H5" s="67"/>
      <c r="I5" s="67"/>
      <c r="J5" s="67"/>
      <c r="K5" s="67"/>
    </row>
    <row r="6" spans="1:21" s="9" customFormat="1" ht="28.5" customHeight="1" x14ac:dyDescent="0.25">
      <c r="A6" s="70" t="s">
        <v>43</v>
      </c>
      <c r="B6" s="131" t="s">
        <v>0</v>
      </c>
      <c r="C6" s="131" t="s">
        <v>1</v>
      </c>
      <c r="D6" s="133" t="s">
        <v>85</v>
      </c>
      <c r="E6" s="135" t="s">
        <v>34</v>
      </c>
      <c r="F6" s="137" t="s">
        <v>2</v>
      </c>
      <c r="G6" s="137" t="s">
        <v>3</v>
      </c>
      <c r="H6" s="10"/>
      <c r="I6" s="10"/>
      <c r="J6" s="10"/>
      <c r="K6" s="137" t="s">
        <v>86</v>
      </c>
      <c r="L6" s="127" t="s">
        <v>4</v>
      </c>
      <c r="M6" s="140" t="s">
        <v>87</v>
      </c>
      <c r="O6" s="150" t="s">
        <v>115</v>
      </c>
      <c r="P6" s="150" t="s">
        <v>116</v>
      </c>
      <c r="Q6" s="150" t="s">
        <v>114</v>
      </c>
      <c r="R6" s="149" t="s">
        <v>125</v>
      </c>
      <c r="S6" s="149" t="s">
        <v>126</v>
      </c>
      <c r="T6" s="149" t="s">
        <v>133</v>
      </c>
      <c r="U6" s="149" t="s">
        <v>175</v>
      </c>
    </row>
    <row r="7" spans="1:21" ht="12.75" customHeight="1" x14ac:dyDescent="0.25">
      <c r="A7" s="71"/>
      <c r="B7" s="132"/>
      <c r="C7" s="132"/>
      <c r="D7" s="134"/>
      <c r="E7" s="136"/>
      <c r="F7" s="138"/>
      <c r="G7" s="139"/>
      <c r="H7" s="11" t="s">
        <v>5</v>
      </c>
      <c r="I7" s="11" t="s">
        <v>6</v>
      </c>
      <c r="J7" s="11" t="s">
        <v>7</v>
      </c>
      <c r="K7" s="139"/>
      <c r="L7" s="128"/>
      <c r="M7" s="141"/>
      <c r="O7" s="151"/>
      <c r="P7" s="151"/>
      <c r="Q7" s="151"/>
      <c r="R7" s="149"/>
      <c r="S7" s="149"/>
      <c r="T7" s="149"/>
      <c r="U7" s="149"/>
    </row>
    <row r="8" spans="1:21" ht="43.5" customHeight="1" x14ac:dyDescent="0.25">
      <c r="A8" s="12" t="s">
        <v>88</v>
      </c>
      <c r="B8" s="12">
        <v>1</v>
      </c>
      <c r="C8" s="43" t="s">
        <v>89</v>
      </c>
      <c r="D8" s="49" t="s">
        <v>90</v>
      </c>
      <c r="E8" s="29" t="s">
        <v>37</v>
      </c>
      <c r="F8" s="30">
        <v>40000</v>
      </c>
      <c r="G8" s="50">
        <v>10000</v>
      </c>
      <c r="H8" s="33"/>
      <c r="I8" s="34"/>
      <c r="J8" s="34"/>
      <c r="K8" s="34">
        <v>50</v>
      </c>
      <c r="L8" s="76">
        <f>K8*$L$4</f>
        <v>10000</v>
      </c>
      <c r="M8" s="47" t="s">
        <v>91</v>
      </c>
      <c r="N8" s="72" t="str">
        <f>IF(G8&gt;50000,"ZMZ","RMZ")</f>
        <v>RMZ</v>
      </c>
      <c r="O8" s="75">
        <v>3543</v>
      </c>
      <c r="P8" s="75">
        <v>5222</v>
      </c>
      <c r="S8" s="1" t="s">
        <v>118</v>
      </c>
      <c r="T8" s="74" t="s">
        <v>119</v>
      </c>
      <c r="U8" s="1">
        <v>2000220529</v>
      </c>
    </row>
    <row r="9" spans="1:21" ht="43.5" customHeight="1" x14ac:dyDescent="0.25">
      <c r="A9" s="12" t="s">
        <v>92</v>
      </c>
      <c r="B9" s="12">
        <v>2</v>
      </c>
      <c r="C9" s="43" t="s">
        <v>93</v>
      </c>
      <c r="D9" s="49" t="s">
        <v>94</v>
      </c>
      <c r="E9" s="29" t="s">
        <v>37</v>
      </c>
      <c r="F9" s="30">
        <v>18900</v>
      </c>
      <c r="G9" s="50">
        <v>7700</v>
      </c>
      <c r="H9" s="33"/>
      <c r="I9" s="34"/>
      <c r="J9" s="34"/>
      <c r="K9" s="34">
        <v>35</v>
      </c>
      <c r="L9" s="76">
        <f t="shared" ref="L9:L13" si="0">K9*$L$4</f>
        <v>7000</v>
      </c>
      <c r="M9" s="47" t="s">
        <v>95</v>
      </c>
      <c r="N9" s="72" t="str">
        <f t="shared" ref="N9:N14" si="1">IF(G9&gt;50000,"ZMZ","RMZ")</f>
        <v>RMZ</v>
      </c>
      <c r="O9" s="75">
        <v>3543</v>
      </c>
      <c r="P9" s="75">
        <v>5222</v>
      </c>
      <c r="S9" s="1" t="s">
        <v>120</v>
      </c>
      <c r="T9" s="74" t="s">
        <v>121</v>
      </c>
      <c r="U9" s="1">
        <v>2000220530</v>
      </c>
    </row>
    <row r="10" spans="1:21" ht="43.5" customHeight="1" x14ac:dyDescent="0.25">
      <c r="A10" s="12" t="s">
        <v>113</v>
      </c>
      <c r="B10" s="12">
        <v>3</v>
      </c>
      <c r="C10" s="43" t="s">
        <v>96</v>
      </c>
      <c r="D10" s="49" t="s">
        <v>94</v>
      </c>
      <c r="E10" s="29" t="s">
        <v>37</v>
      </c>
      <c r="F10" s="30">
        <v>37800</v>
      </c>
      <c r="G10" s="50">
        <v>15000</v>
      </c>
      <c r="H10" s="33"/>
      <c r="I10" s="34"/>
      <c r="J10" s="34"/>
      <c r="K10" s="34">
        <v>70</v>
      </c>
      <c r="L10" s="76">
        <f t="shared" si="0"/>
        <v>14000</v>
      </c>
      <c r="M10" s="47" t="s">
        <v>95</v>
      </c>
      <c r="N10" s="72" t="str">
        <f t="shared" si="1"/>
        <v>RMZ</v>
      </c>
      <c r="O10" s="75">
        <v>3543</v>
      </c>
      <c r="P10" s="75">
        <v>5222</v>
      </c>
      <c r="S10" s="1" t="s">
        <v>123</v>
      </c>
      <c r="T10" s="74" t="s">
        <v>122</v>
      </c>
      <c r="U10" s="1">
        <v>2000220531</v>
      </c>
    </row>
    <row r="11" spans="1:21" ht="43.5" customHeight="1" x14ac:dyDescent="0.25">
      <c r="A11" s="12" t="s">
        <v>97</v>
      </c>
      <c r="B11" s="12">
        <v>4</v>
      </c>
      <c r="C11" s="43" t="s">
        <v>98</v>
      </c>
      <c r="D11" s="49" t="s">
        <v>90</v>
      </c>
      <c r="E11" s="29" t="s">
        <v>37</v>
      </c>
      <c r="F11" s="30">
        <v>27000</v>
      </c>
      <c r="G11" s="50">
        <v>25000</v>
      </c>
      <c r="H11" s="33"/>
      <c r="I11" s="34"/>
      <c r="J11" s="34"/>
      <c r="K11" s="34">
        <v>116</v>
      </c>
      <c r="L11" s="76">
        <f t="shared" si="0"/>
        <v>23200</v>
      </c>
      <c r="M11" s="47" t="s">
        <v>91</v>
      </c>
      <c r="N11" s="72" t="str">
        <f t="shared" si="1"/>
        <v>RMZ</v>
      </c>
      <c r="O11" s="75">
        <v>3543</v>
      </c>
      <c r="P11" s="75">
        <v>5222</v>
      </c>
      <c r="R11" s="1" t="s">
        <v>124</v>
      </c>
      <c r="S11" s="1" t="s">
        <v>127</v>
      </c>
      <c r="T11" s="74" t="s">
        <v>128</v>
      </c>
      <c r="U11" s="1">
        <v>2000220532</v>
      </c>
    </row>
    <row r="12" spans="1:21" ht="43.5" customHeight="1" x14ac:dyDescent="0.25">
      <c r="A12" s="12" t="s">
        <v>99</v>
      </c>
      <c r="B12" s="12">
        <v>5</v>
      </c>
      <c r="C12" s="43" t="s">
        <v>75</v>
      </c>
      <c r="D12" s="49" t="s">
        <v>100</v>
      </c>
      <c r="E12" s="29" t="s">
        <v>37</v>
      </c>
      <c r="F12" s="30">
        <v>12000</v>
      </c>
      <c r="G12" s="50">
        <v>6000</v>
      </c>
      <c r="H12" s="33"/>
      <c r="I12" s="34"/>
      <c r="J12" s="34"/>
      <c r="K12" s="34">
        <v>27</v>
      </c>
      <c r="L12" s="76">
        <f t="shared" si="0"/>
        <v>5400</v>
      </c>
      <c r="M12" s="47" t="s">
        <v>101</v>
      </c>
      <c r="N12" s="72" t="str">
        <f t="shared" si="1"/>
        <v>RMZ</v>
      </c>
      <c r="O12" s="75">
        <v>3543</v>
      </c>
      <c r="P12" s="75">
        <v>5222</v>
      </c>
      <c r="S12" s="1" t="s">
        <v>129</v>
      </c>
      <c r="T12" s="74" t="s">
        <v>130</v>
      </c>
      <c r="U12" s="1">
        <v>2000220533</v>
      </c>
    </row>
    <row r="13" spans="1:21" ht="43.5" customHeight="1" x14ac:dyDescent="0.25">
      <c r="A13" s="12" t="s">
        <v>102</v>
      </c>
      <c r="B13" s="12">
        <v>6</v>
      </c>
      <c r="C13" s="43" t="s">
        <v>112</v>
      </c>
      <c r="D13" s="49" t="s">
        <v>103</v>
      </c>
      <c r="E13" s="29" t="s">
        <v>37</v>
      </c>
      <c r="F13" s="30">
        <v>46000</v>
      </c>
      <c r="G13" s="50">
        <v>36000</v>
      </c>
      <c r="H13" s="33"/>
      <c r="I13" s="34"/>
      <c r="J13" s="34"/>
      <c r="K13" s="34">
        <v>52</v>
      </c>
      <c r="L13" s="76">
        <f t="shared" si="0"/>
        <v>10400</v>
      </c>
      <c r="M13" s="47" t="s">
        <v>104</v>
      </c>
      <c r="N13" s="72" t="str">
        <f t="shared" si="1"/>
        <v>RMZ</v>
      </c>
      <c r="O13" s="75">
        <v>3543</v>
      </c>
      <c r="P13" s="75">
        <v>5222</v>
      </c>
      <c r="R13" s="1" t="s">
        <v>131</v>
      </c>
      <c r="S13" s="1" t="s">
        <v>132</v>
      </c>
      <c r="T13" s="74" t="s">
        <v>134</v>
      </c>
      <c r="U13" s="1">
        <v>2000220534</v>
      </c>
    </row>
    <row r="14" spans="1:21" ht="41.55" customHeight="1" x14ac:dyDescent="0.25">
      <c r="A14" s="12" t="s">
        <v>105</v>
      </c>
      <c r="B14" s="12">
        <v>7</v>
      </c>
      <c r="C14" s="51" t="s">
        <v>106</v>
      </c>
      <c r="D14" s="52" t="s">
        <v>107</v>
      </c>
      <c r="E14" s="35" t="s">
        <v>37</v>
      </c>
      <c r="F14" s="36">
        <v>25000</v>
      </c>
      <c r="G14" s="53">
        <v>10000</v>
      </c>
      <c r="H14" s="37"/>
      <c r="I14" s="38"/>
      <c r="J14" s="38"/>
      <c r="K14" s="38">
        <v>35</v>
      </c>
      <c r="L14" s="65" t="s">
        <v>42</v>
      </c>
      <c r="M14" s="54" t="s">
        <v>108</v>
      </c>
      <c r="N14" s="72" t="str">
        <f t="shared" si="1"/>
        <v>RMZ</v>
      </c>
    </row>
    <row r="15" spans="1:21" s="5" customFormat="1" ht="25.5" customHeight="1" x14ac:dyDescent="0.3">
      <c r="B15" s="142" t="s">
        <v>33</v>
      </c>
      <c r="C15" s="143"/>
      <c r="D15" s="143"/>
      <c r="E15" s="144"/>
      <c r="F15" s="55">
        <f>SUM(F8:F13)</f>
        <v>181700</v>
      </c>
      <c r="G15" s="56">
        <f>SUM(G8:G13)</f>
        <v>99700</v>
      </c>
      <c r="H15" s="57" t="e">
        <f>SUM(#REF!)</f>
        <v>#REF!</v>
      </c>
      <c r="I15" s="57" t="e">
        <f>SUM(#REF!)</f>
        <v>#REF!</v>
      </c>
      <c r="J15" s="57" t="e">
        <f>SUM(#REF!)</f>
        <v>#REF!</v>
      </c>
      <c r="K15" s="57">
        <f>SUM(K8:K13)</f>
        <v>350</v>
      </c>
      <c r="L15" s="66">
        <f>SUM(L8:L13)</f>
        <v>70000</v>
      </c>
      <c r="M15" s="58"/>
    </row>
    <row r="16" spans="1:21" x14ac:dyDescent="0.25">
      <c r="B16" s="5"/>
      <c r="C16" s="5"/>
      <c r="D16" s="6"/>
      <c r="E16" s="7"/>
      <c r="F16" s="5"/>
      <c r="G16" s="8"/>
    </row>
    <row r="17" spans="2:7" ht="27.6" x14ac:dyDescent="0.25">
      <c r="B17" s="5"/>
      <c r="C17" s="39" t="s">
        <v>109</v>
      </c>
      <c r="D17" s="59"/>
      <c r="E17" s="7"/>
      <c r="F17" s="5"/>
      <c r="G17" s="8"/>
    </row>
    <row r="18" spans="2:7" x14ac:dyDescent="0.25">
      <c r="B18" s="5"/>
      <c r="C18" s="60"/>
      <c r="D18" s="6"/>
      <c r="E18" s="7"/>
      <c r="F18" s="5"/>
      <c r="G18" s="8"/>
    </row>
    <row r="19" spans="2:7" ht="17.399999999999999" x14ac:dyDescent="0.3">
      <c r="B19" s="19"/>
      <c r="C19" s="20"/>
      <c r="D19" s="21"/>
      <c r="E19" s="7"/>
      <c r="F19" s="5"/>
      <c r="G19" s="8"/>
    </row>
    <row r="20" spans="2:7" ht="17.399999999999999" x14ac:dyDescent="0.25">
      <c r="B20" s="40"/>
      <c r="C20" s="61" t="s">
        <v>110</v>
      </c>
      <c r="D20" s="22"/>
      <c r="E20" s="7"/>
      <c r="F20" s="5"/>
      <c r="G20" s="8"/>
    </row>
    <row r="21" spans="2:7" ht="17.399999999999999" x14ac:dyDescent="0.3">
      <c r="B21" s="19"/>
      <c r="C21" s="20"/>
      <c r="D21" s="22"/>
      <c r="E21" s="7"/>
      <c r="F21" s="5"/>
      <c r="G21" s="8"/>
    </row>
    <row r="22" spans="2:7" x14ac:dyDescent="0.25">
      <c r="B22" s="5"/>
      <c r="C22" s="5"/>
      <c r="D22" s="6"/>
      <c r="E22" s="7"/>
      <c r="F22" s="5"/>
      <c r="G22" s="8"/>
    </row>
    <row r="23" spans="2:7" ht="15.6" x14ac:dyDescent="0.3">
      <c r="B23" s="23"/>
      <c r="C23" s="5"/>
      <c r="D23" s="6"/>
      <c r="E23" s="7"/>
      <c r="F23" s="5"/>
      <c r="G23" s="8"/>
    </row>
  </sheetData>
  <autoFilter ref="O6:Q7"/>
  <mergeCells count="20">
    <mergeCell ref="U6:U7"/>
    <mergeCell ref="R6:R7"/>
    <mergeCell ref="S6:S7"/>
    <mergeCell ref="T6:T7"/>
    <mergeCell ref="O6:O7"/>
    <mergeCell ref="P6:P7"/>
    <mergeCell ref="Q6:Q7"/>
    <mergeCell ref="M6:M7"/>
    <mergeCell ref="B15:E15"/>
    <mergeCell ref="F4:K4"/>
    <mergeCell ref="F1:G1"/>
    <mergeCell ref="B2:L2"/>
    <mergeCell ref="B6:B7"/>
    <mergeCell ref="C6:C7"/>
    <mergeCell ref="D6:D7"/>
    <mergeCell ref="E6:E7"/>
    <mergeCell ref="F6:F7"/>
    <mergeCell ref="G6:G7"/>
    <mergeCell ref="K6:K7"/>
    <mergeCell ref="L6:L7"/>
  </mergeCells>
  <hyperlinks>
    <hyperlink ref="T8" r:id="rId1"/>
    <hyperlink ref="T9" r:id="rId2"/>
    <hyperlink ref="T10" r:id="rId3"/>
    <hyperlink ref="T11" r:id="rId4"/>
    <hyperlink ref="T12" r:id="rId5"/>
    <hyperlink ref="T13" r:id="rId6"/>
  </hyperlinks>
  <pageMargins left="0.23622047244094491" right="0.19685039370078741" top="0.39370078740157483" bottom="0.15748031496062992" header="0.19685039370078741" footer="0.15748031496062992"/>
  <pageSetup paperSize="9" scale="75" orientation="landscape" r:id="rId7"/>
  <headerFooter alignWithMargins="0">
    <oddHeader>&amp;LPříloha č. 2</oddHead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47"/>
  <sheetViews>
    <sheetView tabSelected="1" workbookViewId="0">
      <selection activeCell="G34" sqref="G34"/>
    </sheetView>
  </sheetViews>
  <sheetFormatPr defaultRowHeight="13.2" x14ac:dyDescent="0.25"/>
  <cols>
    <col min="1" max="1" width="5.44140625" customWidth="1"/>
    <col min="2" max="2" width="52.88671875" customWidth="1"/>
    <col min="3" max="3" width="41.21875" customWidth="1"/>
    <col min="4" max="4" width="9.109375" bestFit="1" customWidth="1"/>
    <col min="5" max="5" width="10.5546875" bestFit="1" customWidth="1"/>
    <col min="7" max="7" width="9.109375" bestFit="1" customWidth="1"/>
  </cols>
  <sheetData>
    <row r="3" spans="2:7" ht="15.6" x14ac:dyDescent="0.3">
      <c r="B3" s="152" t="s">
        <v>197</v>
      </c>
      <c r="C3" s="152"/>
      <c r="D3" s="152"/>
    </row>
    <row r="4" spans="2:7" ht="13.8" thickBot="1" x14ac:dyDescent="0.3">
      <c r="B4" s="27"/>
      <c r="C4" s="106"/>
      <c r="D4" s="27"/>
    </row>
    <row r="5" spans="2:7" ht="28.2" thickBot="1" x14ac:dyDescent="0.3">
      <c r="B5" s="170" t="s">
        <v>1</v>
      </c>
      <c r="C5" s="168" t="s">
        <v>188</v>
      </c>
      <c r="D5" s="166" t="s">
        <v>190</v>
      </c>
      <c r="E5" s="156" t="s">
        <v>191</v>
      </c>
    </row>
    <row r="6" spans="2:7" ht="24.6" customHeight="1" thickBot="1" x14ac:dyDescent="0.3">
      <c r="B6" s="171"/>
      <c r="C6" s="169"/>
      <c r="D6" s="167" t="s">
        <v>189</v>
      </c>
      <c r="E6" s="165"/>
    </row>
    <row r="7" spans="2:7" ht="41.4" customHeight="1" x14ac:dyDescent="0.25">
      <c r="B7" s="110" t="s">
        <v>73</v>
      </c>
      <c r="C7" s="111" t="s">
        <v>193</v>
      </c>
      <c r="D7" s="113">
        <v>10000</v>
      </c>
      <c r="E7" s="164" t="s">
        <v>176</v>
      </c>
      <c r="G7" s="112"/>
    </row>
    <row r="8" spans="2:7" ht="41.4" customHeight="1" x14ac:dyDescent="0.25">
      <c r="B8" s="108" t="s">
        <v>71</v>
      </c>
      <c r="C8" s="107" t="s">
        <v>200</v>
      </c>
      <c r="D8" s="109">
        <v>60000</v>
      </c>
      <c r="E8" s="157" t="s">
        <v>176</v>
      </c>
    </row>
    <row r="9" spans="2:7" ht="41.4" customHeight="1" x14ac:dyDescent="0.25">
      <c r="B9" s="108" t="s">
        <v>57</v>
      </c>
      <c r="C9" s="107" t="s">
        <v>201</v>
      </c>
      <c r="D9" s="109">
        <v>10000</v>
      </c>
      <c r="E9" s="157" t="s">
        <v>176</v>
      </c>
    </row>
    <row r="10" spans="2:7" ht="41.4" customHeight="1" x14ac:dyDescent="0.25">
      <c r="B10" s="108" t="s">
        <v>57</v>
      </c>
      <c r="C10" s="107" t="s">
        <v>182</v>
      </c>
      <c r="D10" s="109">
        <v>25000</v>
      </c>
      <c r="E10" s="157" t="s">
        <v>176</v>
      </c>
    </row>
    <row r="11" spans="2:7" ht="41.4" customHeight="1" x14ac:dyDescent="0.25">
      <c r="B11" s="108" t="s">
        <v>57</v>
      </c>
      <c r="C11" s="107" t="s">
        <v>178</v>
      </c>
      <c r="D11" s="109">
        <v>10000</v>
      </c>
      <c r="E11" s="157" t="s">
        <v>176</v>
      </c>
    </row>
    <row r="12" spans="2:7" ht="41.4" customHeight="1" x14ac:dyDescent="0.25">
      <c r="B12" s="108" t="s">
        <v>57</v>
      </c>
      <c r="C12" s="107" t="s">
        <v>196</v>
      </c>
      <c r="D12" s="109">
        <v>20000</v>
      </c>
      <c r="E12" s="157" t="s">
        <v>176</v>
      </c>
    </row>
    <row r="13" spans="2:7" ht="41.4" customHeight="1" x14ac:dyDescent="0.25">
      <c r="B13" s="108" t="s">
        <v>57</v>
      </c>
      <c r="C13" s="107" t="s">
        <v>202</v>
      </c>
      <c r="D13" s="109">
        <v>20000</v>
      </c>
      <c r="E13" s="157" t="s">
        <v>176</v>
      </c>
    </row>
    <row r="14" spans="2:7" ht="41.4" customHeight="1" x14ac:dyDescent="0.25">
      <c r="B14" s="108" t="s">
        <v>50</v>
      </c>
      <c r="C14" s="107" t="s">
        <v>195</v>
      </c>
      <c r="D14" s="109">
        <v>5000</v>
      </c>
      <c r="E14" s="157" t="s">
        <v>176</v>
      </c>
    </row>
    <row r="15" spans="2:7" ht="41.4" customHeight="1" x14ac:dyDescent="0.25">
      <c r="B15" s="108" t="s">
        <v>185</v>
      </c>
      <c r="C15" s="107" t="s">
        <v>203</v>
      </c>
      <c r="D15" s="109">
        <v>80000</v>
      </c>
      <c r="E15" s="157" t="s">
        <v>176</v>
      </c>
    </row>
    <row r="16" spans="2:7" ht="41.4" customHeight="1" x14ac:dyDescent="0.25">
      <c r="B16" s="108" t="s">
        <v>186</v>
      </c>
      <c r="C16" s="107" t="s">
        <v>204</v>
      </c>
      <c r="D16" s="109">
        <v>10000</v>
      </c>
      <c r="E16" s="157" t="s">
        <v>176</v>
      </c>
    </row>
    <row r="17" spans="2:7" ht="41.4" customHeight="1" x14ac:dyDescent="0.25">
      <c r="B17" s="108" t="s">
        <v>186</v>
      </c>
      <c r="C17" s="107" t="s">
        <v>177</v>
      </c>
      <c r="D17" s="109">
        <v>6000</v>
      </c>
      <c r="E17" s="157" t="s">
        <v>176</v>
      </c>
    </row>
    <row r="18" spans="2:7" ht="41.4" customHeight="1" x14ac:dyDescent="0.25">
      <c r="B18" s="108" t="s">
        <v>186</v>
      </c>
      <c r="C18" s="107" t="s">
        <v>205</v>
      </c>
      <c r="D18" s="109">
        <v>6000</v>
      </c>
      <c r="E18" s="157" t="s">
        <v>176</v>
      </c>
    </row>
    <row r="19" spans="2:7" ht="41.4" customHeight="1" x14ac:dyDescent="0.25">
      <c r="B19" s="108" t="s">
        <v>44</v>
      </c>
      <c r="C19" s="107" t="s">
        <v>194</v>
      </c>
      <c r="D19" s="109">
        <v>40000</v>
      </c>
      <c r="E19" s="157" t="s">
        <v>176</v>
      </c>
    </row>
    <row r="20" spans="2:7" ht="41.4" customHeight="1" x14ac:dyDescent="0.25">
      <c r="B20" s="108" t="s">
        <v>44</v>
      </c>
      <c r="C20" s="107" t="s">
        <v>206</v>
      </c>
      <c r="D20" s="109">
        <v>30000</v>
      </c>
      <c r="E20" s="157" t="s">
        <v>176</v>
      </c>
    </row>
    <row r="21" spans="2:7" ht="41.4" customHeight="1" x14ac:dyDescent="0.25">
      <c r="B21" s="108" t="s">
        <v>77</v>
      </c>
      <c r="C21" s="107" t="s">
        <v>207</v>
      </c>
      <c r="D21" s="109">
        <v>5000</v>
      </c>
      <c r="E21" s="157" t="s">
        <v>176</v>
      </c>
    </row>
    <row r="22" spans="2:7" ht="41.4" customHeight="1" x14ac:dyDescent="0.25">
      <c r="B22" s="108" t="s">
        <v>198</v>
      </c>
      <c r="C22" s="107" t="s">
        <v>208</v>
      </c>
      <c r="D22" s="109">
        <v>4500</v>
      </c>
      <c r="E22" s="157" t="s">
        <v>176</v>
      </c>
    </row>
    <row r="23" spans="2:7" ht="41.4" customHeight="1" x14ac:dyDescent="0.25">
      <c r="B23" s="108" t="s">
        <v>199</v>
      </c>
      <c r="C23" s="107" t="s">
        <v>209</v>
      </c>
      <c r="D23" s="109">
        <v>20000</v>
      </c>
      <c r="E23" s="157" t="s">
        <v>176</v>
      </c>
    </row>
    <row r="24" spans="2:7" ht="41.4" customHeight="1" thickBot="1" x14ac:dyDescent="0.3">
      <c r="B24" s="114" t="s">
        <v>199</v>
      </c>
      <c r="C24" s="115" t="s">
        <v>210</v>
      </c>
      <c r="D24" s="116">
        <v>20000</v>
      </c>
      <c r="E24" s="172" t="s">
        <v>176</v>
      </c>
    </row>
    <row r="25" spans="2:7" ht="41.4" customHeight="1" thickTop="1" x14ac:dyDescent="0.25">
      <c r="B25" s="110" t="s">
        <v>213</v>
      </c>
      <c r="C25" s="111" t="s">
        <v>211</v>
      </c>
      <c r="D25" s="113">
        <v>694610.77844311378</v>
      </c>
      <c r="E25" s="164" t="s">
        <v>212</v>
      </c>
      <c r="G25" s="112"/>
    </row>
    <row r="26" spans="2:7" ht="41.4" customHeight="1" x14ac:dyDescent="0.25">
      <c r="B26" s="108" t="s">
        <v>67</v>
      </c>
      <c r="C26" s="153" t="s">
        <v>211</v>
      </c>
      <c r="D26" s="154">
        <v>160100.85092971951</v>
      </c>
      <c r="E26" s="157" t="s">
        <v>176</v>
      </c>
    </row>
    <row r="27" spans="2:7" ht="41.4" customHeight="1" thickBot="1" x14ac:dyDescent="0.3">
      <c r="B27" s="114" t="s">
        <v>69</v>
      </c>
      <c r="C27" s="115" t="s">
        <v>211</v>
      </c>
      <c r="D27" s="116">
        <v>145288.37062716673</v>
      </c>
      <c r="E27" s="158" t="s">
        <v>176</v>
      </c>
    </row>
    <row r="28" spans="2:7" ht="41.4" customHeight="1" thickTop="1" x14ac:dyDescent="0.25">
      <c r="B28" s="173" t="s">
        <v>96</v>
      </c>
      <c r="C28" s="174" t="s">
        <v>183</v>
      </c>
      <c r="D28" s="175">
        <v>35000</v>
      </c>
      <c r="E28" s="176" t="s">
        <v>176</v>
      </c>
      <c r="G28" s="112"/>
    </row>
    <row r="29" spans="2:7" ht="41.4" customHeight="1" x14ac:dyDescent="0.25">
      <c r="B29" s="110" t="s">
        <v>18</v>
      </c>
      <c r="C29" s="107" t="s">
        <v>183</v>
      </c>
      <c r="D29" s="109">
        <v>25000</v>
      </c>
      <c r="E29" s="160" t="s">
        <v>176</v>
      </c>
    </row>
    <row r="30" spans="2:7" ht="41.4" customHeight="1" x14ac:dyDescent="0.25">
      <c r="B30" s="110" t="s">
        <v>187</v>
      </c>
      <c r="C30" s="107" t="s">
        <v>183</v>
      </c>
      <c r="D30" s="109">
        <v>2500</v>
      </c>
      <c r="E30" s="160" t="s">
        <v>176</v>
      </c>
    </row>
    <row r="31" spans="2:7" ht="41.4" customHeight="1" x14ac:dyDescent="0.25">
      <c r="B31" s="110" t="s">
        <v>89</v>
      </c>
      <c r="C31" s="107" t="s">
        <v>183</v>
      </c>
      <c r="D31" s="109">
        <v>12500</v>
      </c>
      <c r="E31" s="160" t="s">
        <v>176</v>
      </c>
    </row>
    <row r="32" spans="2:7" ht="41.4" customHeight="1" x14ac:dyDescent="0.25">
      <c r="B32" s="108" t="s">
        <v>93</v>
      </c>
      <c r="C32" s="107" t="s">
        <v>183</v>
      </c>
      <c r="D32" s="109">
        <v>10000</v>
      </c>
      <c r="E32" s="160" t="s">
        <v>176</v>
      </c>
    </row>
    <row r="33" spans="2:7" ht="41.4" customHeight="1" thickBot="1" x14ac:dyDescent="0.3">
      <c r="B33" s="114" t="s">
        <v>112</v>
      </c>
      <c r="C33" s="115" t="s">
        <v>183</v>
      </c>
      <c r="D33" s="116">
        <v>12500</v>
      </c>
      <c r="E33" s="161" t="s">
        <v>176</v>
      </c>
    </row>
    <row r="34" spans="2:7" ht="41.4" customHeight="1" thickTop="1" x14ac:dyDescent="0.25">
      <c r="B34" s="110" t="s">
        <v>22</v>
      </c>
      <c r="C34" s="111" t="s">
        <v>179</v>
      </c>
      <c r="D34" s="113">
        <v>5400</v>
      </c>
      <c r="E34" s="159" t="s">
        <v>176</v>
      </c>
      <c r="G34" s="112"/>
    </row>
    <row r="35" spans="2:7" ht="41.4" customHeight="1" x14ac:dyDescent="0.25">
      <c r="B35" s="110" t="s">
        <v>9</v>
      </c>
      <c r="C35" s="107" t="s">
        <v>179</v>
      </c>
      <c r="D35" s="109">
        <v>5100</v>
      </c>
      <c r="E35" s="160" t="s">
        <v>176</v>
      </c>
    </row>
    <row r="36" spans="2:7" ht="41.4" customHeight="1" x14ac:dyDescent="0.25">
      <c r="B36" s="110" t="s">
        <v>22</v>
      </c>
      <c r="C36" s="107" t="s">
        <v>179</v>
      </c>
      <c r="D36" s="109">
        <v>14400</v>
      </c>
      <c r="E36" s="160" t="s">
        <v>176</v>
      </c>
    </row>
    <row r="37" spans="2:7" ht="41.4" customHeight="1" x14ac:dyDescent="0.25">
      <c r="B37" s="110" t="s">
        <v>22</v>
      </c>
      <c r="C37" s="107" t="s">
        <v>179</v>
      </c>
      <c r="D37" s="109">
        <v>8400</v>
      </c>
      <c r="E37" s="160" t="s">
        <v>176</v>
      </c>
    </row>
    <row r="38" spans="2:7" ht="41.4" customHeight="1" x14ac:dyDescent="0.25">
      <c r="B38" s="110" t="s">
        <v>22</v>
      </c>
      <c r="C38" s="111" t="s">
        <v>179</v>
      </c>
      <c r="D38" s="109">
        <v>14100</v>
      </c>
      <c r="E38" s="160" t="s">
        <v>176</v>
      </c>
    </row>
    <row r="39" spans="2:7" ht="41.4" customHeight="1" x14ac:dyDescent="0.25">
      <c r="B39" s="110" t="s">
        <v>9</v>
      </c>
      <c r="C39" s="111" t="s">
        <v>179</v>
      </c>
      <c r="D39" s="109">
        <v>14100</v>
      </c>
      <c r="E39" s="160" t="s">
        <v>176</v>
      </c>
    </row>
    <row r="40" spans="2:7" ht="41.4" customHeight="1" x14ac:dyDescent="0.25">
      <c r="B40" s="110" t="s">
        <v>22</v>
      </c>
      <c r="C40" s="111" t="s">
        <v>179</v>
      </c>
      <c r="D40" s="155">
        <v>6600</v>
      </c>
      <c r="E40" s="160" t="s">
        <v>176</v>
      </c>
    </row>
    <row r="41" spans="2:7" ht="41.4" customHeight="1" x14ac:dyDescent="0.25">
      <c r="B41" s="110" t="s">
        <v>96</v>
      </c>
      <c r="C41" s="111" t="s">
        <v>179</v>
      </c>
      <c r="D41" s="109">
        <v>14100</v>
      </c>
      <c r="E41" s="160" t="s">
        <v>176</v>
      </c>
    </row>
    <row r="42" spans="2:7" ht="41.4" customHeight="1" thickBot="1" x14ac:dyDescent="0.3">
      <c r="B42" s="114" t="s">
        <v>187</v>
      </c>
      <c r="C42" s="115" t="s">
        <v>179</v>
      </c>
      <c r="D42" s="116">
        <v>2400</v>
      </c>
      <c r="E42" s="161" t="s">
        <v>176</v>
      </c>
    </row>
    <row r="43" spans="2:7" ht="41.4" customHeight="1" thickTop="1" thickBot="1" x14ac:dyDescent="0.3">
      <c r="B43" s="177" t="s">
        <v>192</v>
      </c>
      <c r="C43" s="178" t="s">
        <v>180</v>
      </c>
      <c r="D43" s="179">
        <v>19500</v>
      </c>
      <c r="E43" s="180" t="s">
        <v>176</v>
      </c>
    </row>
    <row r="44" spans="2:7" ht="41.4" customHeight="1" thickTop="1" thickBot="1" x14ac:dyDescent="0.3">
      <c r="B44" s="120" t="s">
        <v>57</v>
      </c>
      <c r="C44" s="121" t="s">
        <v>181</v>
      </c>
      <c r="D44" s="122">
        <v>450000</v>
      </c>
      <c r="E44" s="162" t="str">
        <f t="shared" ref="E44:E45" si="0">IF(B44&gt;50000,"ZMZ","RMZ")</f>
        <v>ZMZ</v>
      </c>
    </row>
    <row r="45" spans="2:7" ht="41.4" customHeight="1" thickTop="1" thickBot="1" x14ac:dyDescent="0.3">
      <c r="B45" s="117" t="s">
        <v>184</v>
      </c>
      <c r="C45" s="118" t="s">
        <v>82</v>
      </c>
      <c r="D45" s="119">
        <v>800000</v>
      </c>
      <c r="E45" s="163" t="str">
        <f t="shared" si="0"/>
        <v>ZMZ</v>
      </c>
    </row>
    <row r="46" spans="2:7" ht="41.4" customHeight="1" x14ac:dyDescent="0.25">
      <c r="D46" s="112"/>
    </row>
    <row r="47" spans="2:7" ht="41.4" customHeight="1" x14ac:dyDescent="0.25"/>
  </sheetData>
  <mergeCells count="4">
    <mergeCell ref="B3:D3"/>
    <mergeCell ref="B5:B6"/>
    <mergeCell ref="C5:C6"/>
    <mergeCell ref="E5:E6"/>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2</vt:i4>
      </vt:variant>
    </vt:vector>
  </HeadingPairs>
  <TitlesOfParts>
    <vt:vector size="6" baseType="lpstr">
      <vt:lpstr>celek</vt:lpstr>
      <vt:lpstr>List1</vt:lpstr>
      <vt:lpstr>činnost 2022</vt:lpstr>
      <vt:lpstr>čerpání I.pol.2025 ZMZ</vt:lpstr>
      <vt:lpstr>koeficientkraceni</vt:lpstr>
      <vt:lpstr>'činnost 2022'!Oblast_tisku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2024-04-08T11:44:48Z</cp:lastPrinted>
  <dcterms:created xsi:type="dcterms:W3CDTF">2022-03-06T13:24:42Z</dcterms:created>
  <dcterms:modified xsi:type="dcterms:W3CDTF">2025-05-07T14:39:50Z</dcterms:modified>
</cp:coreProperties>
</file>